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/>
  </bookViews>
  <sheets>
    <sheet name="SAAOB" sheetId="1" r:id="rId1"/>
    <sheet name="SUMIF" sheetId="2" r:id="rId2"/>
    <sheet name="Sheet3" sheetId="3" r:id="rId3"/>
  </sheets>
  <definedNames>
    <definedName name="_xlnm.Print_Area" localSheetId="0">SAAOB!$A$1:$G$161</definedName>
    <definedName name="_xlnm.Print_Titles" localSheetId="0">SAAOB!$6:$10</definedName>
  </definedNames>
  <calcPr calcId="144525"/>
</workbook>
</file>

<file path=xl/calcChain.xml><?xml version="1.0" encoding="utf-8"?>
<calcChain xmlns="http://schemas.openxmlformats.org/spreadsheetml/2006/main">
  <c r="C16" i="1" l="1"/>
  <c r="D19" i="1"/>
  <c r="G21" i="1"/>
  <c r="G19" i="1" s="1"/>
  <c r="F21" i="1"/>
  <c r="F19" i="1" s="1"/>
  <c r="E21" i="1"/>
  <c r="E19" i="1" s="1"/>
  <c r="D21" i="1"/>
  <c r="C21" i="1"/>
  <c r="C19" i="1" s="1"/>
  <c r="G25" i="1" l="1"/>
  <c r="F25" i="1"/>
  <c r="E25" i="1"/>
  <c r="D25" i="1"/>
  <c r="C25" i="1"/>
  <c r="G26" i="1"/>
  <c r="F26" i="1"/>
  <c r="E26" i="1"/>
  <c r="D26" i="1"/>
  <c r="C26" i="1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1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  <c r="G28" i="1"/>
  <c r="F28" i="1"/>
  <c r="E28" i="1"/>
  <c r="D28" i="1"/>
  <c r="C28" i="1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M15" i="2" l="1"/>
  <c r="O15" i="2" s="1"/>
  <c r="L16" i="2"/>
  <c r="N16" i="2" s="1"/>
  <c r="M3" i="2"/>
  <c r="O3" i="2" s="1"/>
  <c r="H15" i="2"/>
  <c r="J15" i="2" s="1"/>
  <c r="G16" i="2"/>
  <c r="I16" i="2" s="1"/>
  <c r="H3" i="2"/>
  <c r="J3" i="2" s="1"/>
  <c r="C15" i="2"/>
  <c r="E15" i="2" s="1"/>
  <c r="C3" i="2"/>
  <c r="E3" i="2" s="1"/>
  <c r="B16" i="2"/>
  <c r="D16" i="2" s="1"/>
  <c r="G30" i="1"/>
  <c r="F30" i="1"/>
  <c r="E30" i="1"/>
  <c r="D30" i="1"/>
  <c r="C30" i="1"/>
  <c r="G149" i="1" l="1"/>
  <c r="F149" i="1"/>
  <c r="G148" i="1"/>
  <c r="F148" i="1"/>
  <c r="G147" i="1"/>
  <c r="F147" i="1"/>
  <c r="G145" i="1"/>
  <c r="F145" i="1"/>
  <c r="G144" i="1"/>
  <c r="F144" i="1"/>
  <c r="G143" i="1"/>
  <c r="F143" i="1"/>
  <c r="G141" i="1"/>
  <c r="F141" i="1"/>
  <c r="G140" i="1"/>
  <c r="F140" i="1"/>
  <c r="G139" i="1"/>
  <c r="F139" i="1"/>
  <c r="G137" i="1"/>
  <c r="F137" i="1"/>
  <c r="G136" i="1"/>
  <c r="F136" i="1"/>
  <c r="G134" i="1"/>
  <c r="F134" i="1"/>
  <c r="G133" i="1"/>
  <c r="F133" i="1"/>
  <c r="G132" i="1"/>
  <c r="F132" i="1"/>
  <c r="G130" i="1"/>
  <c r="F130" i="1"/>
  <c r="G129" i="1"/>
  <c r="F129" i="1"/>
  <c r="G128" i="1"/>
  <c r="F128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0" i="1"/>
  <c r="F110" i="1"/>
  <c r="G109" i="1"/>
  <c r="F109" i="1"/>
  <c r="G108" i="1"/>
  <c r="F108" i="1"/>
  <c r="G107" i="1"/>
  <c r="F107" i="1"/>
  <c r="G106" i="1"/>
  <c r="F106" i="1"/>
  <c r="G104" i="1"/>
  <c r="F104" i="1"/>
  <c r="G103" i="1"/>
  <c r="F103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7" i="1"/>
  <c r="F77" i="1"/>
  <c r="G76" i="1"/>
  <c r="F76" i="1"/>
  <c r="G74" i="1"/>
  <c r="F74" i="1"/>
  <c r="G73" i="1"/>
  <c r="F73" i="1"/>
  <c r="G71" i="1"/>
  <c r="F71" i="1"/>
  <c r="G70" i="1"/>
  <c r="F70" i="1"/>
  <c r="G68" i="1"/>
  <c r="F68" i="1"/>
  <c r="G67" i="1"/>
  <c r="F67" i="1"/>
  <c r="G65" i="1"/>
  <c r="F65" i="1"/>
  <c r="G64" i="1"/>
  <c r="F64" i="1"/>
  <c r="G63" i="1"/>
  <c r="F63" i="1"/>
  <c r="G62" i="1"/>
  <c r="F62" i="1"/>
  <c r="G60" i="1"/>
  <c r="F60" i="1"/>
  <c r="G59" i="1"/>
  <c r="F59" i="1"/>
  <c r="G58" i="1"/>
  <c r="F58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</calcChain>
</file>

<file path=xl/sharedStrings.xml><?xml version="1.0" encoding="utf-8"?>
<sst xmlns="http://schemas.openxmlformats.org/spreadsheetml/2006/main" count="193" uniqueCount="105">
  <si>
    <t>Account Title</t>
  </si>
  <si>
    <t>Code</t>
  </si>
  <si>
    <t>Appropriation</t>
  </si>
  <si>
    <t>Allotment</t>
  </si>
  <si>
    <t>Obligation</t>
  </si>
  <si>
    <t>Balance of Allotment</t>
  </si>
  <si>
    <t>Balance of Appropriation</t>
  </si>
  <si>
    <t xml:space="preserve">SPECIAL EDUCATION FUND                                                                                                                                                                                  </t>
  </si>
  <si>
    <t xml:space="preserve">     Current Appropriation                                                                                                                                                                              </t>
  </si>
  <si>
    <t xml:space="preserve">          </t>
  </si>
  <si>
    <t xml:space="preserve">          a.) Maintenance &amp; Other Operating Expenses                                                                                                                                                    </t>
  </si>
  <si>
    <t xml:space="preserve">          b.) Capital Outlay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</si>
  <si>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</si>
  <si>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EDUCATION, CULTURE, SPORTS AND MANPOWER DEVELOPMENT                                                                                                                                           </t>
  </si>
  <si>
    <t xml:space="preserve">               a.) Maintenance &amp; Other Operating Expenses                                                                                                                                               </t>
  </si>
  <si>
    <t xml:space="preserve">               b.) Capital Outlay                                                                                                                                                                       </t>
  </si>
  <si>
    <t xml:space="preserve">               1. Special Education Fund                                                                                                                                                                </t>
  </si>
  <si>
    <t xml:space="preserve">                         a.) Maintenance &amp; Other Operating Expenses                                                                                                                                     </t>
  </si>
  <si>
    <t xml:space="preserve">                                   Other Supplies And Materials Expenses                                                                                                                                </t>
  </si>
  <si>
    <t xml:space="preserve">                                   Telephone Expenses                                                                                                                                                   </t>
  </si>
  <si>
    <t xml:space="preserve">                                   Printing And Publication Expenses                                                                                                                                    </t>
  </si>
  <si>
    <t xml:space="preserve">                                   Financial Assistance To/for: Furniture And                                                                                                                           </t>
  </si>
  <si>
    <t xml:space="preserve">                                        Fixtures                                                                                                                                                        </t>
  </si>
  <si>
    <t xml:space="preserve">                                   Financial Assistance To/for: Purchase Of Drum And                                                                                                                    </t>
  </si>
  <si>
    <t xml:space="preserve">                                        Bugle Corps Instruments                                                                                                                                         </t>
  </si>
  <si>
    <t xml:space="preserve">                                   Financial Assistance To/for: Purchase Of                                                                                                                             </t>
  </si>
  <si>
    <t xml:space="preserve">                                        Monoblock Chairs                                                                                                                                                </t>
  </si>
  <si>
    <t xml:space="preserve">                                   Financial Assistance To/for: Purchase Of Sound                                                                                                                       </t>
  </si>
  <si>
    <t xml:space="preserve">                                        System                                                                                                                                                          </t>
  </si>
  <si>
    <t xml:space="preserve">                                   Alternative Learning System (non-formal                                                                                                                              </t>
  </si>
  <si>
    <t xml:space="preserve">                                        Education): Human Resources And Development                                                                                                                     </t>
  </si>
  <si>
    <t xml:space="preserve">                                   Training Expenses                                                                                                                                                    </t>
  </si>
  <si>
    <t xml:space="preserve">                                        Education): Other Professional Services                                                                                                                         </t>
  </si>
  <si>
    <t xml:space="preserve">                                   Other Professional Services                                                                                                                                          </t>
  </si>
  <si>
    <t xml:space="preserve">                                   Arabic Language And Islamic Values Education In                                                                                                                      </t>
  </si>
  <si>
    <t xml:space="preserve">                                        Public Schools                                                                                                                                                  </t>
  </si>
  <si>
    <t xml:space="preserve">                                   Honoraria For Alive Teachers                                                                                                                                         </t>
  </si>
  <si>
    <t xml:space="preserve">                                        (asatidz)/coordinators                                                                                                                                          </t>
  </si>
  <si>
    <t xml:space="preserve">                                   Bayanihan  Para  Sa  Kalusugan  Program                                                                                                                              </t>
  </si>
  <si>
    <t xml:space="preserve">                                   Bayanihan  Para  Sa  Karunungan  Program                                                                                                                             </t>
  </si>
  <si>
    <t xml:space="preserve">                                   Educational Research  Program                                                                                                                                        </t>
  </si>
  <si>
    <t xml:space="preserve">                                   Maintenance And Operation Of Extension Classes                                                                                                                       </t>
  </si>
  <si>
    <t xml:space="preserve">                                   Repair Of Two-storey Eight-classroom Building At                                                                                                                     </t>
  </si>
  <si>
    <t xml:space="preserve">                                        Compostela National High School, Compostela,                                                                                                                    </t>
  </si>
  <si>
    <t xml:space="preserve">                                        Davao De Oro                                                                                                                                                    </t>
  </si>
  <si>
    <t xml:space="preserve">                                   Contingencies                                                                                                                                                        </t>
  </si>
  <si>
    <t xml:space="preserve">                                   Contract Cost                                                                                                                                                        </t>
  </si>
  <si>
    <t xml:space="preserve">                                   Pre-engineering                                                                                                                                                      </t>
  </si>
  <si>
    <t xml:space="preserve">                                   Supervision                                                                                                                                                          </t>
  </si>
  <si>
    <t xml:space="preserve">                                        Maragusan National High School, Maragusan, Davao                                                                                                                </t>
  </si>
  <si>
    <t xml:space="preserve">                                        De Oro                                                                                                                                                          </t>
  </si>
  <si>
    <t xml:space="preserve">                                        Monkayo National High School, Monkayo, Davao De                                                                                                                 </t>
  </si>
  <si>
    <t xml:space="preserve">                                        Oro                                                                                                                                                             </t>
  </si>
  <si>
    <t xml:space="preserve">                                   Sports Development Program - 2020 Als Olympics                                                                                                                       </t>
  </si>
  <si>
    <t xml:space="preserve">                                   Sports Development Program - Compostela Valley                                                                                                                       </t>
  </si>
  <si>
    <t xml:space="preserve">                                        Provincial Athletic Association (cvpaa) Meet 2020                                                                                                               </t>
  </si>
  <si>
    <t xml:space="preserve">                                   Representation Expenses                                                                                                                                              </t>
  </si>
  <si>
    <t xml:space="preserve">                                   Sports Development Program - Davraa Meet 2020 -                                                                                                                      </t>
  </si>
  <si>
    <t xml:space="preserve">                                        Davraa Meet Proper                                                                                                                                              </t>
  </si>
  <si>
    <t xml:space="preserve">                                   Traveling Expenses - Local                                                                                                                                           </t>
  </si>
  <si>
    <t xml:space="preserve">                                   Drugs And Medicines Expenses                                                                                                                                         </t>
  </si>
  <si>
    <t xml:space="preserve">                                   Prizes                                                                                                                                                               </t>
  </si>
  <si>
    <t xml:space="preserve">                                   Insurance Expenses                                                                                                                                                   </t>
  </si>
  <si>
    <t xml:space="preserve">                                        Training Of Athletes                                                                                                                                            </t>
  </si>
  <si>
    <t xml:space="preserve">                         b.) Capital Outlay                                                                                                                                                             </t>
  </si>
  <si>
    <t xml:space="preserve">                                   Office Equipment                                                                                                                                                     </t>
  </si>
  <si>
    <t xml:space="preserve">                                   Communication Equipment                                                                                                                                              </t>
  </si>
  <si>
    <t xml:space="preserve">                                   Construction Of Daycare Center At Barangay                                                                                                                           </t>
  </si>
  <si>
    <t xml:space="preserve">                                        Camansi, Montevista, Davao De Oro                                                                                                                               </t>
  </si>
  <si>
    <t xml:space="preserve">                                   Construction Of Multipurpose Building/social Hall                                                                                                                    </t>
  </si>
  <si>
    <t xml:space="preserve">                                        At Barangay Mapaso Elementary School, San Roque,                                                                                                                </t>
  </si>
  <si>
    <t xml:space="preserve">                                        New Bataan, Davao De Oro                                                                                                                                        </t>
  </si>
  <si>
    <t xml:space="preserve">                                        At Osmeña Elementary School, Compostela, Davao De                                                                                                               </t>
  </si>
  <si>
    <t xml:space="preserve">                                   Improvement Of Maragusan National High School                                                                                                                        </t>
  </si>
  <si>
    <t xml:space="preserve">                                        Gymnasium, Barangay Poblacion, Maragusan, Davao                                                                                                                 </t>
  </si>
  <si>
    <t>Republic of the Philippines</t>
  </si>
  <si>
    <t>Province of Davao De Oro</t>
  </si>
  <si>
    <t>Provincial Budget Office</t>
  </si>
  <si>
    <t>Executive Building, Provincial Capitol, Cabidianan, Nabunturan, Davao De Oro</t>
  </si>
  <si>
    <t>STATEMENT OF APPROPRIATIONS, ALLOTMENTS, OBLIGATIONS AND BALANCES</t>
  </si>
  <si>
    <t>SPECIAL EDUCATION FUND</t>
  </si>
  <si>
    <t>AS OF DECEMBER 31, 2020</t>
  </si>
  <si>
    <t xml:space="preserve">                                   Sports Development Program - Palarong Pambansa 2020</t>
  </si>
  <si>
    <t xml:space="preserve">        Prepared by:                                                                                                                                                                    </t>
  </si>
  <si>
    <t xml:space="preserve"> Reviewed by: </t>
  </si>
  <si>
    <t xml:space="preserve">                            </t>
  </si>
  <si>
    <t>Noted by:</t>
  </si>
  <si>
    <t xml:space="preserve">                       REYMOND VAL J. NAQUILA</t>
  </si>
  <si>
    <t>NOVAH MAY D. DELIMA</t>
  </si>
  <si>
    <t>EVA JEAN S. LICAYAN, MPA, ENP, REB</t>
  </si>
  <si>
    <t xml:space="preserve">                                 Budget Officer I</t>
  </si>
  <si>
    <t>Budget Officer III</t>
  </si>
  <si>
    <t>Provincial Budget Officer</t>
  </si>
  <si>
    <t>APPRO</t>
  </si>
  <si>
    <t>OK</t>
  </si>
  <si>
    <t>OBL</t>
  </si>
  <si>
    <t>BAL OF A LOT</t>
  </si>
  <si>
    <t>VS TOTAL PER OFFICE</t>
  </si>
  <si>
    <t>TOTAL</t>
  </si>
  <si>
    <t>CONT ALLOT</t>
  </si>
  <si>
    <t>vs. fms gen</t>
  </si>
  <si>
    <t>ok</t>
  </si>
  <si>
    <t>vs. prev (nov )/ cont allot + current vs all funds</t>
  </si>
  <si>
    <t xml:space="preserve">                                       (SGD.)</t>
  </si>
  <si>
    <t>(SGD.)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</si>
</sst>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##,##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u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2" fillId="0" borderId="0" xfId="1" applyFont="1"/>
    <xf numFmtId="0" fontId="4" fillId="0" borderId="0" xfId="0" applyFont="1" applyFill="1" applyAlignment="1" applyProtection="1">
      <alignment horizontal="center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164" fontId="4" fillId="0" borderId="0" xfId="1" applyFont="1" applyFill="1" applyAlignment="1" applyProtection="1">
      <alignment horizontal="center"/>
    </xf>
    <xf numFmtId="164" fontId="3" fillId="0" borderId="0" xfId="1" applyFont="1" applyBorder="1"/>
    <xf numFmtId="0" fontId="5" fillId="0" borderId="0" xfId="0" applyFont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2" fillId="0" borderId="0" xfId="1" applyFont="1" applyBorder="1" applyAlignment="1">
      <alignment horizontal="center" wrapText="1"/>
    </xf>
    <xf numFmtId="164" fontId="0" fillId="0" borderId="0" xfId="1" applyFont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164" fontId="2" fillId="0" borderId="0" xfId="1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1</xdr:row>
      <xdr:rowOff>19050</xdr:rowOff>
    </xdr:from>
    <xdr:to>
      <xdr:col>0</xdr:col>
      <xdr:colOff>1133475</xdr:colOff>
      <xdr:row>4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190500"/>
          <a:ext cx="6381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I7" sqref="I7"/>
    </sheetView>
  </sheetViews>
  <sheetFormatPr defaultRowHeight="13.5" x14ac:dyDescent="0.25"/>
  <cols>
    <col min="1" max="1" width="63.85546875" style="1" customWidth="1"/>
    <col min="2" max="2" width="9" style="1" bestFit="1" customWidth="1"/>
    <col min="3" max="7" width="10.140625" style="5" customWidth="1"/>
    <col min="8" max="16384" width="9.140625" style="1"/>
  </cols>
  <sheetData>
    <row r="1" spans="1:8" x14ac:dyDescent="0.25">
      <c r="A1" s="33" t="s">
        <v>75</v>
      </c>
      <c r="B1" s="33"/>
      <c r="C1" s="33"/>
      <c r="D1" s="33"/>
      <c r="E1" s="33"/>
      <c r="F1" s="33"/>
      <c r="G1" s="33"/>
    </row>
    <row r="2" spans="1:8" x14ac:dyDescent="0.25">
      <c r="A2" s="34" t="s">
        <v>76</v>
      </c>
      <c r="B2" s="34"/>
      <c r="C2" s="34"/>
      <c r="D2" s="34"/>
      <c r="E2" s="34"/>
      <c r="F2" s="34"/>
      <c r="G2" s="34"/>
    </row>
    <row r="3" spans="1:8" x14ac:dyDescent="0.25">
      <c r="A3" s="34" t="s">
        <v>77</v>
      </c>
      <c r="B3" s="34"/>
      <c r="C3" s="34"/>
      <c r="D3" s="34"/>
      <c r="E3" s="34"/>
      <c r="F3" s="34"/>
      <c r="G3" s="34"/>
    </row>
    <row r="4" spans="1:8" x14ac:dyDescent="0.25">
      <c r="A4" s="33" t="s">
        <v>78</v>
      </c>
      <c r="B4" s="33"/>
      <c r="C4" s="33"/>
      <c r="D4" s="33"/>
      <c r="E4" s="33"/>
      <c r="F4" s="33"/>
      <c r="G4" s="33"/>
    </row>
    <row r="5" spans="1:8" x14ac:dyDescent="0.25">
      <c r="A5" s="7"/>
      <c r="B5" s="7"/>
      <c r="C5" s="10"/>
      <c r="D5" s="10"/>
      <c r="E5" s="10"/>
      <c r="F5" s="10"/>
      <c r="G5" s="10"/>
    </row>
    <row r="6" spans="1:8" x14ac:dyDescent="0.25">
      <c r="A6" s="30" t="s">
        <v>79</v>
      </c>
      <c r="B6" s="30"/>
      <c r="C6" s="30"/>
      <c r="D6" s="30"/>
      <c r="E6" s="30"/>
      <c r="F6" s="30"/>
      <c r="G6" s="30"/>
    </row>
    <row r="7" spans="1:8" x14ac:dyDescent="0.25">
      <c r="A7" s="30" t="s">
        <v>80</v>
      </c>
      <c r="B7" s="30"/>
      <c r="C7" s="30"/>
      <c r="D7" s="30"/>
      <c r="E7" s="30"/>
      <c r="F7" s="30"/>
      <c r="G7" s="30"/>
    </row>
    <row r="8" spans="1:8" x14ac:dyDescent="0.25">
      <c r="A8" s="30" t="s">
        <v>81</v>
      </c>
      <c r="B8" s="30"/>
      <c r="C8" s="30"/>
      <c r="D8" s="30"/>
      <c r="E8" s="30"/>
      <c r="F8" s="30"/>
      <c r="G8" s="30"/>
    </row>
    <row r="9" spans="1:8" x14ac:dyDescent="0.25">
      <c r="B9" s="8"/>
      <c r="C9" s="11"/>
      <c r="D9" s="11"/>
      <c r="E9" s="11"/>
      <c r="F9" s="31" t="s">
        <v>6</v>
      </c>
      <c r="G9" s="31" t="s">
        <v>5</v>
      </c>
    </row>
    <row r="10" spans="1:8" x14ac:dyDescent="0.25">
      <c r="A10" s="12" t="s">
        <v>0</v>
      </c>
      <c r="B10" s="9" t="s">
        <v>1</v>
      </c>
      <c r="C10" s="13" t="s">
        <v>2</v>
      </c>
      <c r="D10" s="13" t="s">
        <v>3</v>
      </c>
      <c r="E10" s="13" t="s">
        <v>4</v>
      </c>
      <c r="F10" s="32"/>
      <c r="G10" s="32"/>
    </row>
    <row r="11" spans="1:8" x14ac:dyDescent="0.25">
      <c r="A11" s="12"/>
      <c r="B11" s="28"/>
      <c r="C11" s="29"/>
      <c r="D11" s="29"/>
      <c r="E11" s="29"/>
      <c r="F11" s="25"/>
      <c r="G11" s="25"/>
    </row>
    <row r="12" spans="1:8" hidden="1" x14ac:dyDescent="0.25">
      <c r="A12" s="12"/>
      <c r="B12" s="28"/>
      <c r="C12" s="29"/>
      <c r="D12" s="29"/>
      <c r="E12" s="29"/>
      <c r="F12" s="25"/>
      <c r="G12" s="25"/>
    </row>
    <row r="13" spans="1:8" hidden="1" x14ac:dyDescent="0.25">
      <c r="A13" s="12"/>
      <c r="B13" s="28"/>
      <c r="C13" s="29"/>
      <c r="D13" s="29"/>
      <c r="E13" s="29"/>
      <c r="F13" s="25"/>
      <c r="G13" s="25"/>
    </row>
    <row r="14" spans="1:8" hidden="1" x14ac:dyDescent="0.25">
      <c r="A14" s="12"/>
      <c r="B14" s="28"/>
      <c r="C14" s="29"/>
      <c r="D14" s="29"/>
      <c r="E14" s="29"/>
      <c r="F14" s="25"/>
      <c r="G14" s="25"/>
    </row>
    <row r="15" spans="1:8" hidden="1" x14ac:dyDescent="0.25">
      <c r="A15" s="12"/>
      <c r="B15" s="28"/>
      <c r="C15" s="29"/>
      <c r="D15" s="29"/>
      <c r="E15" s="29"/>
      <c r="F15" s="25"/>
      <c r="G15" s="25"/>
    </row>
    <row r="16" spans="1:8" hidden="1" x14ac:dyDescent="0.25">
      <c r="A16" s="12"/>
      <c r="B16" s="28"/>
      <c r="C16" s="29">
        <f>+C17-C21</f>
        <v>0</v>
      </c>
      <c r="D16" s="29"/>
      <c r="E16" s="29"/>
      <c r="F16" s="25"/>
      <c r="G16" s="25"/>
      <c r="H16" s="1" t="s">
        <v>101</v>
      </c>
    </row>
    <row r="17" spans="1:9" hidden="1" x14ac:dyDescent="0.25">
      <c r="A17" s="12"/>
      <c r="B17" s="28"/>
      <c r="C17" s="29">
        <v>38816626.890000001</v>
      </c>
      <c r="D17" s="29"/>
      <c r="E17" s="29"/>
      <c r="F17" s="25"/>
      <c r="G17" s="25"/>
      <c r="H17" s="1" t="s">
        <v>102</v>
      </c>
    </row>
    <row r="18" spans="1:9" hidden="1" x14ac:dyDescent="0.25">
      <c r="A18" s="12"/>
      <c r="B18" s="28"/>
      <c r="C18" s="29"/>
      <c r="D18" s="29"/>
      <c r="E18" s="29"/>
      <c r="F18" s="25"/>
      <c r="G18" s="25"/>
    </row>
    <row r="19" spans="1:9" hidden="1" x14ac:dyDescent="0.25">
      <c r="C19" s="5">
        <f>+C20-C21</f>
        <v>0</v>
      </c>
      <c r="D19" s="5">
        <f t="shared" ref="D19:G19" si="0">+D20-D21</f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1" t="s">
        <v>100</v>
      </c>
      <c r="I19" s="1" t="s">
        <v>101</v>
      </c>
    </row>
    <row r="20" spans="1:9" hidden="1" x14ac:dyDescent="0.25">
      <c r="C20" s="27">
        <v>38816626.890000001</v>
      </c>
      <c r="D20" s="27">
        <v>29797141.890000001</v>
      </c>
      <c r="E20" s="27">
        <v>23097324.760000002</v>
      </c>
      <c r="F20" s="27">
        <v>9019485</v>
      </c>
      <c r="G20" s="27">
        <v>6699817.129999999</v>
      </c>
    </row>
    <row r="21" spans="1:9" hidden="1" x14ac:dyDescent="0.25">
      <c r="C21" s="5">
        <f>+C22+C23</f>
        <v>38816626.890000001</v>
      </c>
      <c r="D21" s="5">
        <f t="shared" ref="D21:G21" si="1">+D22+D23</f>
        <v>29797141.890000001</v>
      </c>
      <c r="E21" s="5">
        <f t="shared" si="1"/>
        <v>23097324.760000002</v>
      </c>
      <c r="F21" s="5">
        <f t="shared" si="1"/>
        <v>9019484.9999999963</v>
      </c>
      <c r="G21" s="5">
        <f t="shared" si="1"/>
        <v>6699817.1299999999</v>
      </c>
      <c r="H21" s="1" t="s">
        <v>98</v>
      </c>
    </row>
    <row r="22" spans="1:9" hidden="1" x14ac:dyDescent="0.25">
      <c r="C22" s="5">
        <v>2278335.77</v>
      </c>
      <c r="D22" s="5">
        <v>2278335.77</v>
      </c>
      <c r="E22" s="5">
        <v>2161214.39</v>
      </c>
      <c r="G22" s="5">
        <v>117121.37999999989</v>
      </c>
      <c r="H22" s="1" t="s">
        <v>99</v>
      </c>
    </row>
    <row r="23" spans="1:9" hidden="1" x14ac:dyDescent="0.25">
      <c r="C23" s="5">
        <v>36538291.119999997</v>
      </c>
      <c r="D23" s="5">
        <v>27518806.120000001</v>
      </c>
      <c r="E23" s="5">
        <v>20936110.370000001</v>
      </c>
      <c r="F23" s="5">
        <v>9019484.9999999963</v>
      </c>
      <c r="G23" s="5">
        <v>6582695.75</v>
      </c>
    </row>
    <row r="24" spans="1:9" hidden="1" x14ac:dyDescent="0.25"/>
    <row r="25" spans="1:9" hidden="1" x14ac:dyDescent="0.25">
      <c r="C25" s="5">
        <f>+C26-C30</f>
        <v>0</v>
      </c>
      <c r="D25" s="5">
        <f t="shared" ref="D25:G25" si="2">+D26-D30</f>
        <v>0</v>
      </c>
      <c r="E25" s="5">
        <f t="shared" si="2"/>
        <v>0</v>
      </c>
      <c r="F25" s="5">
        <f t="shared" si="2"/>
        <v>0</v>
      </c>
      <c r="G25" s="5">
        <f t="shared" si="2"/>
        <v>0</v>
      </c>
    </row>
    <row r="26" spans="1:9" hidden="1" x14ac:dyDescent="0.25">
      <c r="C26" s="5">
        <f>+C40</f>
        <v>36538291.119999997</v>
      </c>
      <c r="D26" s="5">
        <f t="shared" ref="D26:G26" si="3">+D40</f>
        <v>27518806.120000001</v>
      </c>
      <c r="E26" s="5">
        <f t="shared" si="3"/>
        <v>20936110.370000001</v>
      </c>
      <c r="F26" s="5">
        <f t="shared" si="3"/>
        <v>9019484.9999999963</v>
      </c>
      <c r="G26" s="5">
        <f t="shared" si="3"/>
        <v>6582695.75</v>
      </c>
      <c r="H26" s="1" t="s">
        <v>97</v>
      </c>
    </row>
    <row r="27" spans="1:9" hidden="1" x14ac:dyDescent="0.25"/>
    <row r="28" spans="1:9" hidden="1" x14ac:dyDescent="0.25">
      <c r="C28" s="5">
        <f>+C29-C30</f>
        <v>0</v>
      </c>
      <c r="D28" s="5">
        <f t="shared" ref="D28:G28" si="4">+D29-D30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</row>
    <row r="29" spans="1:9" hidden="1" x14ac:dyDescent="0.25">
      <c r="C29" s="5">
        <v>36538291.119999997</v>
      </c>
      <c r="D29" s="5">
        <v>27518806.120000001</v>
      </c>
      <c r="E29" s="5">
        <v>20936110.370000001</v>
      </c>
      <c r="F29" s="5">
        <v>9019484.9999999963</v>
      </c>
      <c r="G29" s="5">
        <v>6582695.75</v>
      </c>
    </row>
    <row r="30" spans="1:9" s="4" customFormat="1" x14ac:dyDescent="0.25">
      <c r="A30" s="4" t="s">
        <v>7</v>
      </c>
      <c r="B30" s="3">
        <v>200</v>
      </c>
      <c r="C30" s="14">
        <f>+C32</f>
        <v>36538291.119999997</v>
      </c>
      <c r="D30" s="14">
        <f t="shared" ref="D30:G30" si="5">+D32</f>
        <v>27518806.120000001</v>
      </c>
      <c r="E30" s="14">
        <f t="shared" si="5"/>
        <v>20936110.370000001</v>
      </c>
      <c r="F30" s="14">
        <f t="shared" si="5"/>
        <v>9019484.9999999963</v>
      </c>
      <c r="G30" s="14">
        <f t="shared" si="5"/>
        <v>6582695.75</v>
      </c>
    </row>
    <row r="31" spans="1:9" x14ac:dyDescent="0.25">
      <c r="B31" s="2"/>
    </row>
    <row r="32" spans="1:9" s="4" customFormat="1" x14ac:dyDescent="0.25">
      <c r="A32" s="4" t="s">
        <v>8</v>
      </c>
      <c r="B32" s="3" t="s">
        <v>9</v>
      </c>
      <c r="C32" s="14">
        <v>36538291.119999997</v>
      </c>
      <c r="D32" s="14">
        <v>27518806.120000001</v>
      </c>
      <c r="E32" s="14">
        <v>20936110.370000001</v>
      </c>
      <c r="F32" s="14">
        <f t="shared" ref="F32:F65" si="6">C32-D32</f>
        <v>9019484.9999999963</v>
      </c>
      <c r="G32" s="14">
        <f t="shared" ref="G32:G65" si="7">D32-E32</f>
        <v>6582695.75</v>
      </c>
    </row>
    <row r="33" spans="1:7" x14ac:dyDescent="0.25">
      <c r="A33" s="1" t="s">
        <v>10</v>
      </c>
      <c r="B33" s="2" t="s">
        <v>9</v>
      </c>
      <c r="C33" s="5">
        <v>29743291.120000001</v>
      </c>
      <c r="D33" s="5">
        <v>22223806.120000001</v>
      </c>
      <c r="E33" s="5">
        <v>16303335.9</v>
      </c>
      <c r="F33" s="5">
        <f t="shared" si="6"/>
        <v>7519485</v>
      </c>
      <c r="G33" s="5">
        <f t="shared" si="7"/>
        <v>5920470.2200000007</v>
      </c>
    </row>
    <row r="34" spans="1:7" x14ac:dyDescent="0.25">
      <c r="A34" s="1" t="s">
        <v>11</v>
      </c>
      <c r="B34" s="2" t="s">
        <v>9</v>
      </c>
      <c r="C34" s="5">
        <v>6795000</v>
      </c>
      <c r="D34" s="5">
        <v>5295000</v>
      </c>
      <c r="E34" s="5">
        <v>4632774.47</v>
      </c>
      <c r="F34" s="5">
        <f t="shared" si="6"/>
        <v>1500000</v>
      </c>
      <c r="G34" s="5">
        <f t="shared" si="7"/>
        <v>662225.53000000026</v>
      </c>
    </row>
    <row r="35" spans="1:7" x14ac:dyDescent="0.25">
      <c r="A35" s="1" t="s">
        <v>12</v>
      </c>
      <c r="B35" s="2" t="s">
        <v>9</v>
      </c>
      <c r="C35" s="5">
        <v>0</v>
      </c>
      <c r="D35" s="5">
        <v>0</v>
      </c>
      <c r="E35" s="5">
        <v>0</v>
      </c>
      <c r="F35" s="5">
        <f t="shared" si="6"/>
        <v>0</v>
      </c>
      <c r="G35" s="5">
        <f t="shared" si="7"/>
        <v>0</v>
      </c>
    </row>
    <row r="36" spans="1:7" s="4" customFormat="1" x14ac:dyDescent="0.25">
      <c r="A36" s="4" t="s">
        <v>13</v>
      </c>
      <c r="B36" s="3" t="s">
        <v>9</v>
      </c>
      <c r="C36" s="6">
        <v>36538291.119999997</v>
      </c>
      <c r="D36" s="6">
        <v>27518806.120000001</v>
      </c>
      <c r="E36" s="6">
        <v>20936110.370000001</v>
      </c>
      <c r="F36" s="6">
        <f t="shared" si="6"/>
        <v>9019484.9999999963</v>
      </c>
      <c r="G36" s="6">
        <f t="shared" si="7"/>
        <v>6582695.75</v>
      </c>
    </row>
    <row r="37" spans="1:7" x14ac:dyDescent="0.25">
      <c r="A37" s="1" t="s">
        <v>14</v>
      </c>
      <c r="B37" s="2" t="s">
        <v>9</v>
      </c>
      <c r="C37" s="5">
        <v>29743291.120000001</v>
      </c>
      <c r="D37" s="5">
        <v>22223806.120000001</v>
      </c>
      <c r="E37" s="5">
        <v>16303335.9</v>
      </c>
      <c r="F37" s="5">
        <f t="shared" si="6"/>
        <v>7519485</v>
      </c>
      <c r="G37" s="5">
        <f t="shared" si="7"/>
        <v>5920470.2200000007</v>
      </c>
    </row>
    <row r="38" spans="1:7" x14ac:dyDescent="0.25">
      <c r="A38" s="1" t="s">
        <v>15</v>
      </c>
      <c r="B38" s="2" t="s">
        <v>9</v>
      </c>
      <c r="C38" s="5">
        <v>6795000</v>
      </c>
      <c r="D38" s="5">
        <v>5295000</v>
      </c>
      <c r="E38" s="5">
        <v>4632774.47</v>
      </c>
      <c r="F38" s="5">
        <f t="shared" si="6"/>
        <v>1500000</v>
      </c>
      <c r="G38" s="5">
        <f t="shared" si="7"/>
        <v>662225.53000000026</v>
      </c>
    </row>
    <row r="39" spans="1:7" x14ac:dyDescent="0.25">
      <c r="A39" s="1" t="s">
        <v>12</v>
      </c>
      <c r="B39" s="2" t="s">
        <v>9</v>
      </c>
      <c r="C39" s="5">
        <v>0</v>
      </c>
      <c r="D39" s="5">
        <v>0</v>
      </c>
      <c r="E39" s="5">
        <v>0</v>
      </c>
      <c r="F39" s="5">
        <f t="shared" si="6"/>
        <v>0</v>
      </c>
      <c r="G39" s="5">
        <f t="shared" si="7"/>
        <v>0</v>
      </c>
    </row>
    <row r="40" spans="1:7" x14ac:dyDescent="0.25">
      <c r="A40" s="4" t="s">
        <v>16</v>
      </c>
      <c r="B40" s="3">
        <v>3311</v>
      </c>
      <c r="C40" s="6">
        <v>36538291.119999997</v>
      </c>
      <c r="D40" s="6">
        <v>27518806.120000001</v>
      </c>
      <c r="E40" s="6">
        <v>20936110.370000001</v>
      </c>
      <c r="F40" s="6">
        <f t="shared" si="6"/>
        <v>9019484.9999999963</v>
      </c>
      <c r="G40" s="6">
        <f t="shared" si="7"/>
        <v>6582695.75</v>
      </c>
    </row>
    <row r="41" spans="1:7" s="4" customFormat="1" x14ac:dyDescent="0.25">
      <c r="A41" s="4" t="s">
        <v>17</v>
      </c>
      <c r="B41" s="3">
        <v>200</v>
      </c>
      <c r="C41" s="6">
        <v>29743291.120000001</v>
      </c>
      <c r="D41" s="6">
        <v>22223806.120000001</v>
      </c>
      <c r="E41" s="6">
        <v>16303335.9</v>
      </c>
      <c r="F41" s="6">
        <f t="shared" si="6"/>
        <v>7519485</v>
      </c>
      <c r="G41" s="6">
        <f t="shared" si="7"/>
        <v>5920470.2200000007</v>
      </c>
    </row>
    <row r="42" spans="1:7" x14ac:dyDescent="0.25">
      <c r="A42" s="1" t="s">
        <v>18</v>
      </c>
      <c r="B42" s="2">
        <v>50203990</v>
      </c>
      <c r="C42" s="5">
        <v>4517593.62</v>
      </c>
      <c r="D42" s="5">
        <v>4517593.62</v>
      </c>
      <c r="E42" s="5">
        <v>660000</v>
      </c>
      <c r="F42" s="5">
        <f t="shared" si="6"/>
        <v>0</v>
      </c>
      <c r="G42" s="5">
        <f t="shared" si="7"/>
        <v>3857593.62</v>
      </c>
    </row>
    <row r="43" spans="1:7" x14ac:dyDescent="0.25">
      <c r="A43" s="1" t="s">
        <v>19</v>
      </c>
      <c r="B43" s="2">
        <v>50205020</v>
      </c>
      <c r="C43" s="5">
        <v>249600</v>
      </c>
      <c r="D43" s="5">
        <v>249600</v>
      </c>
      <c r="E43" s="5">
        <v>0</v>
      </c>
      <c r="F43" s="5">
        <f t="shared" si="6"/>
        <v>0</v>
      </c>
      <c r="G43" s="5">
        <f t="shared" si="7"/>
        <v>249600</v>
      </c>
    </row>
    <row r="44" spans="1:7" x14ac:dyDescent="0.25">
      <c r="A44" s="1" t="s">
        <v>20</v>
      </c>
      <c r="B44" s="2">
        <v>50299020</v>
      </c>
      <c r="C44" s="5">
        <v>1782247.5</v>
      </c>
      <c r="D44" s="5">
        <v>1782247.5</v>
      </c>
      <c r="E44" s="5">
        <v>1746595.2</v>
      </c>
      <c r="F44" s="5">
        <f t="shared" si="6"/>
        <v>0</v>
      </c>
      <c r="G44" s="5">
        <f t="shared" si="7"/>
        <v>35652.300000000047</v>
      </c>
    </row>
    <row r="45" spans="1:7" x14ac:dyDescent="0.25">
      <c r="A45" s="1" t="s">
        <v>21</v>
      </c>
      <c r="B45" s="2">
        <v>50214030</v>
      </c>
      <c r="C45" s="5">
        <v>3000000</v>
      </c>
      <c r="D45" s="5">
        <v>3000000</v>
      </c>
      <c r="E45" s="5">
        <v>2994000</v>
      </c>
      <c r="F45" s="5">
        <f t="shared" si="6"/>
        <v>0</v>
      </c>
      <c r="G45" s="5">
        <f t="shared" si="7"/>
        <v>6000</v>
      </c>
    </row>
    <row r="46" spans="1:7" x14ac:dyDescent="0.25">
      <c r="A46" s="1" t="s">
        <v>22</v>
      </c>
      <c r="B46" s="2" t="s">
        <v>9</v>
      </c>
      <c r="C46" s="5">
        <v>0</v>
      </c>
      <c r="D46" s="5">
        <v>0</v>
      </c>
      <c r="E46" s="5">
        <v>0</v>
      </c>
      <c r="F46" s="5">
        <f t="shared" si="6"/>
        <v>0</v>
      </c>
      <c r="G46" s="5">
        <f t="shared" si="7"/>
        <v>0</v>
      </c>
    </row>
    <row r="47" spans="1:7" x14ac:dyDescent="0.25">
      <c r="A47" s="1" t="s">
        <v>23</v>
      </c>
      <c r="B47" s="2">
        <v>50214030</v>
      </c>
      <c r="C47" s="5">
        <v>0</v>
      </c>
      <c r="D47" s="5">
        <v>0</v>
      </c>
      <c r="E47" s="5">
        <v>0</v>
      </c>
      <c r="F47" s="5">
        <f t="shared" si="6"/>
        <v>0</v>
      </c>
      <c r="G47" s="5">
        <f t="shared" si="7"/>
        <v>0</v>
      </c>
    </row>
    <row r="48" spans="1:7" x14ac:dyDescent="0.25">
      <c r="A48" s="1" t="s">
        <v>24</v>
      </c>
      <c r="B48" s="2" t="s">
        <v>9</v>
      </c>
      <c r="C48" s="5">
        <v>0</v>
      </c>
      <c r="D48" s="5">
        <v>0</v>
      </c>
      <c r="E48" s="5">
        <v>0</v>
      </c>
      <c r="F48" s="5">
        <f t="shared" si="6"/>
        <v>0</v>
      </c>
      <c r="G48" s="5">
        <f t="shared" si="7"/>
        <v>0</v>
      </c>
    </row>
    <row r="49" spans="1:7" x14ac:dyDescent="0.25">
      <c r="A49" s="1" t="s">
        <v>25</v>
      </c>
      <c r="B49" s="2">
        <v>50214030</v>
      </c>
      <c r="C49" s="5">
        <v>2000000</v>
      </c>
      <c r="D49" s="5">
        <v>1998200</v>
      </c>
      <c r="E49" s="5">
        <v>1998200</v>
      </c>
      <c r="F49" s="5">
        <f t="shared" si="6"/>
        <v>1800</v>
      </c>
      <c r="G49" s="5">
        <f t="shared" si="7"/>
        <v>0</v>
      </c>
    </row>
    <row r="50" spans="1:7" x14ac:dyDescent="0.25">
      <c r="A50" s="1" t="s">
        <v>26</v>
      </c>
      <c r="B50" s="2" t="s">
        <v>9</v>
      </c>
      <c r="C50" s="5">
        <v>0</v>
      </c>
      <c r="D50" s="5">
        <v>0</v>
      </c>
      <c r="E50" s="5">
        <v>0</v>
      </c>
      <c r="F50" s="5">
        <f t="shared" si="6"/>
        <v>0</v>
      </c>
      <c r="G50" s="5">
        <f t="shared" si="7"/>
        <v>0</v>
      </c>
    </row>
    <row r="51" spans="1:7" x14ac:dyDescent="0.25">
      <c r="A51" s="1" t="s">
        <v>27</v>
      </c>
      <c r="B51" s="2">
        <v>50214030</v>
      </c>
      <c r="C51" s="5">
        <v>1000000</v>
      </c>
      <c r="D51" s="5">
        <v>997500</v>
      </c>
      <c r="E51" s="5">
        <v>997500</v>
      </c>
      <c r="F51" s="5">
        <f t="shared" si="6"/>
        <v>2500</v>
      </c>
      <c r="G51" s="5">
        <f t="shared" si="7"/>
        <v>0</v>
      </c>
    </row>
    <row r="52" spans="1:7" x14ac:dyDescent="0.25">
      <c r="A52" s="1" t="s">
        <v>28</v>
      </c>
      <c r="B52" s="2" t="s">
        <v>9</v>
      </c>
      <c r="C52" s="5">
        <v>0</v>
      </c>
      <c r="D52" s="5">
        <v>0</v>
      </c>
      <c r="E52" s="5">
        <v>0</v>
      </c>
      <c r="F52" s="5">
        <f t="shared" si="6"/>
        <v>0</v>
      </c>
      <c r="G52" s="5">
        <f t="shared" si="7"/>
        <v>0</v>
      </c>
    </row>
    <row r="53" spans="1:7" x14ac:dyDescent="0.25">
      <c r="B53" s="2"/>
    </row>
    <row r="54" spans="1:7" s="4" customFormat="1" x14ac:dyDescent="0.25">
      <c r="A54" s="4" t="s">
        <v>29</v>
      </c>
      <c r="B54" s="3" t="s">
        <v>9</v>
      </c>
      <c r="C54" s="6">
        <v>450000</v>
      </c>
      <c r="D54" s="6">
        <v>450000</v>
      </c>
      <c r="E54" s="6">
        <v>0</v>
      </c>
      <c r="F54" s="6">
        <f t="shared" si="6"/>
        <v>0</v>
      </c>
      <c r="G54" s="6">
        <f t="shared" si="7"/>
        <v>450000</v>
      </c>
    </row>
    <row r="55" spans="1:7" s="4" customFormat="1" x14ac:dyDescent="0.25">
      <c r="A55" s="4" t="s">
        <v>30</v>
      </c>
      <c r="B55" s="3" t="s">
        <v>9</v>
      </c>
      <c r="C55" s="6">
        <v>0</v>
      </c>
      <c r="D55" s="6">
        <v>0</v>
      </c>
      <c r="E55" s="6">
        <v>0</v>
      </c>
      <c r="F55" s="6">
        <f t="shared" si="6"/>
        <v>0</v>
      </c>
      <c r="G55" s="6">
        <f t="shared" si="7"/>
        <v>0</v>
      </c>
    </row>
    <row r="56" spans="1:7" x14ac:dyDescent="0.25">
      <c r="A56" s="1" t="s">
        <v>31</v>
      </c>
      <c r="B56" s="2">
        <v>50202010</v>
      </c>
      <c r="C56" s="5">
        <v>450000</v>
      </c>
      <c r="D56" s="5">
        <v>450000</v>
      </c>
      <c r="E56" s="5">
        <v>0</v>
      </c>
      <c r="F56" s="5">
        <f t="shared" si="6"/>
        <v>0</v>
      </c>
      <c r="G56" s="5">
        <f t="shared" si="7"/>
        <v>450000</v>
      </c>
    </row>
    <row r="57" spans="1:7" x14ac:dyDescent="0.25">
      <c r="B57" s="2"/>
    </row>
    <row r="58" spans="1:7" s="4" customFormat="1" x14ac:dyDescent="0.25">
      <c r="A58" s="4" t="s">
        <v>29</v>
      </c>
      <c r="B58" s="3" t="s">
        <v>9</v>
      </c>
      <c r="C58" s="6">
        <v>720000</v>
      </c>
      <c r="D58" s="6">
        <v>720000</v>
      </c>
      <c r="E58" s="6">
        <v>216000</v>
      </c>
      <c r="F58" s="6">
        <f t="shared" si="6"/>
        <v>0</v>
      </c>
      <c r="G58" s="6">
        <f t="shared" si="7"/>
        <v>504000</v>
      </c>
    </row>
    <row r="59" spans="1:7" s="4" customFormat="1" x14ac:dyDescent="0.25">
      <c r="A59" s="4" t="s">
        <v>32</v>
      </c>
      <c r="B59" s="3" t="s">
        <v>9</v>
      </c>
      <c r="C59" s="6">
        <v>0</v>
      </c>
      <c r="D59" s="6">
        <v>0</v>
      </c>
      <c r="E59" s="6">
        <v>0</v>
      </c>
      <c r="F59" s="6">
        <f t="shared" si="6"/>
        <v>0</v>
      </c>
      <c r="G59" s="6">
        <f t="shared" si="7"/>
        <v>0</v>
      </c>
    </row>
    <row r="60" spans="1:7" x14ac:dyDescent="0.25">
      <c r="A60" s="1" t="s">
        <v>33</v>
      </c>
      <c r="B60" s="2">
        <v>50211990</v>
      </c>
      <c r="C60" s="5">
        <v>720000</v>
      </c>
      <c r="D60" s="5">
        <v>720000</v>
      </c>
      <c r="E60" s="5">
        <v>216000</v>
      </c>
      <c r="F60" s="5">
        <f t="shared" si="6"/>
        <v>0</v>
      </c>
      <c r="G60" s="5">
        <f t="shared" si="7"/>
        <v>504000</v>
      </c>
    </row>
    <row r="61" spans="1:7" x14ac:dyDescent="0.25">
      <c r="B61" s="2"/>
    </row>
    <row r="62" spans="1:7" s="4" customFormat="1" x14ac:dyDescent="0.25">
      <c r="A62" s="4" t="s">
        <v>34</v>
      </c>
      <c r="B62" s="3" t="s">
        <v>9</v>
      </c>
      <c r="C62" s="6">
        <v>1110000</v>
      </c>
      <c r="D62" s="6">
        <v>1110000</v>
      </c>
      <c r="E62" s="6">
        <v>1041000</v>
      </c>
      <c r="F62" s="6">
        <f t="shared" si="6"/>
        <v>0</v>
      </c>
      <c r="G62" s="6">
        <f t="shared" si="7"/>
        <v>69000</v>
      </c>
    </row>
    <row r="63" spans="1:7" s="4" customFormat="1" x14ac:dyDescent="0.25">
      <c r="A63" s="4" t="s">
        <v>35</v>
      </c>
      <c r="B63" s="3" t="s">
        <v>9</v>
      </c>
      <c r="C63" s="6">
        <v>0</v>
      </c>
      <c r="D63" s="6">
        <v>0</v>
      </c>
      <c r="E63" s="6">
        <v>0</v>
      </c>
      <c r="F63" s="6">
        <f t="shared" si="6"/>
        <v>0</v>
      </c>
      <c r="G63" s="6">
        <f t="shared" si="7"/>
        <v>0</v>
      </c>
    </row>
    <row r="64" spans="1:7" x14ac:dyDescent="0.25">
      <c r="A64" s="1" t="s">
        <v>36</v>
      </c>
      <c r="B64" s="2">
        <v>50211990</v>
      </c>
      <c r="C64" s="5">
        <v>1110000</v>
      </c>
      <c r="D64" s="5">
        <v>1110000</v>
      </c>
      <c r="E64" s="5">
        <v>1041000</v>
      </c>
      <c r="F64" s="5">
        <f t="shared" si="6"/>
        <v>0</v>
      </c>
      <c r="G64" s="5">
        <f t="shared" si="7"/>
        <v>69000</v>
      </c>
    </row>
    <row r="65" spans="1:7" x14ac:dyDescent="0.25">
      <c r="A65" s="1" t="s">
        <v>37</v>
      </c>
      <c r="B65" s="2" t="s">
        <v>9</v>
      </c>
      <c r="C65" s="5">
        <v>0</v>
      </c>
      <c r="D65" s="5">
        <v>0</v>
      </c>
      <c r="E65" s="5">
        <v>0</v>
      </c>
      <c r="F65" s="5">
        <f t="shared" si="6"/>
        <v>0</v>
      </c>
      <c r="G65" s="5">
        <f t="shared" si="7"/>
        <v>0</v>
      </c>
    </row>
    <row r="66" spans="1:7" x14ac:dyDescent="0.25">
      <c r="B66" s="2"/>
    </row>
    <row r="67" spans="1:7" s="4" customFormat="1" x14ac:dyDescent="0.25">
      <c r="A67" s="4" t="s">
        <v>38</v>
      </c>
      <c r="B67" s="3" t="s">
        <v>9</v>
      </c>
      <c r="C67" s="6">
        <v>1700000</v>
      </c>
      <c r="D67" s="6">
        <v>850000</v>
      </c>
      <c r="E67" s="6">
        <v>370828</v>
      </c>
      <c r="F67" s="6">
        <f t="shared" ref="F67:F106" si="8">C67-D67</f>
        <v>850000</v>
      </c>
      <c r="G67" s="6">
        <f t="shared" ref="G67:G106" si="9">D67-E67</f>
        <v>479172</v>
      </c>
    </row>
    <row r="68" spans="1:7" x14ac:dyDescent="0.25">
      <c r="A68" s="1" t="s">
        <v>33</v>
      </c>
      <c r="B68" s="2">
        <v>50211990</v>
      </c>
      <c r="C68" s="5">
        <v>1700000</v>
      </c>
      <c r="D68" s="5">
        <v>850000</v>
      </c>
      <c r="E68" s="5">
        <v>370828</v>
      </c>
      <c r="F68" s="5">
        <f t="shared" si="8"/>
        <v>850000</v>
      </c>
      <c r="G68" s="5">
        <f t="shared" si="9"/>
        <v>479172</v>
      </c>
    </row>
    <row r="69" spans="1:7" x14ac:dyDescent="0.25">
      <c r="B69" s="2"/>
    </row>
    <row r="70" spans="1:7" s="4" customFormat="1" x14ac:dyDescent="0.25">
      <c r="A70" s="4" t="s">
        <v>39</v>
      </c>
      <c r="B70" s="3" t="s">
        <v>9</v>
      </c>
      <c r="C70" s="6">
        <v>0</v>
      </c>
      <c r="D70" s="6">
        <v>0</v>
      </c>
      <c r="E70" s="6">
        <v>0</v>
      </c>
      <c r="F70" s="6">
        <f t="shared" si="8"/>
        <v>0</v>
      </c>
      <c r="G70" s="6">
        <f t="shared" si="9"/>
        <v>0</v>
      </c>
    </row>
    <row r="71" spans="1:7" x14ac:dyDescent="0.25">
      <c r="A71" s="1" t="s">
        <v>20</v>
      </c>
      <c r="B71" s="2">
        <v>50299020</v>
      </c>
      <c r="C71" s="5">
        <v>0</v>
      </c>
      <c r="D71" s="5">
        <v>0</v>
      </c>
      <c r="E71" s="5">
        <v>0</v>
      </c>
      <c r="F71" s="5">
        <f t="shared" si="8"/>
        <v>0</v>
      </c>
      <c r="G71" s="5">
        <f t="shared" si="9"/>
        <v>0</v>
      </c>
    </row>
    <row r="72" spans="1:7" x14ac:dyDescent="0.25">
      <c r="B72" s="2"/>
    </row>
    <row r="73" spans="1:7" s="4" customFormat="1" x14ac:dyDescent="0.25">
      <c r="A73" s="4" t="s">
        <v>40</v>
      </c>
      <c r="B73" s="3" t="s">
        <v>9</v>
      </c>
      <c r="C73" s="6">
        <v>893850</v>
      </c>
      <c r="D73" s="6">
        <v>893850</v>
      </c>
      <c r="E73" s="6">
        <v>893850</v>
      </c>
      <c r="F73" s="6">
        <f t="shared" si="8"/>
        <v>0</v>
      </c>
      <c r="G73" s="6">
        <f t="shared" si="9"/>
        <v>0</v>
      </c>
    </row>
    <row r="74" spans="1:7" x14ac:dyDescent="0.25">
      <c r="A74" s="1" t="s">
        <v>31</v>
      </c>
      <c r="B74" s="2">
        <v>50202010</v>
      </c>
      <c r="C74" s="5">
        <v>893850</v>
      </c>
      <c r="D74" s="5">
        <v>893850</v>
      </c>
      <c r="E74" s="5">
        <v>893850</v>
      </c>
      <c r="F74" s="5">
        <f t="shared" si="8"/>
        <v>0</v>
      </c>
      <c r="G74" s="5">
        <f t="shared" si="9"/>
        <v>0</v>
      </c>
    </row>
    <row r="75" spans="1:7" x14ac:dyDescent="0.25">
      <c r="B75" s="2"/>
    </row>
    <row r="76" spans="1:7" s="4" customFormat="1" x14ac:dyDescent="0.25">
      <c r="A76" s="4" t="s">
        <v>41</v>
      </c>
      <c r="B76" s="3" t="s">
        <v>9</v>
      </c>
      <c r="C76" s="6">
        <v>505000</v>
      </c>
      <c r="D76" s="6">
        <v>505000</v>
      </c>
      <c r="E76" s="6">
        <v>490488.91</v>
      </c>
      <c r="F76" s="6">
        <f t="shared" si="8"/>
        <v>0</v>
      </c>
      <c r="G76" s="6">
        <f t="shared" si="9"/>
        <v>14511.090000000026</v>
      </c>
    </row>
    <row r="77" spans="1:7" x14ac:dyDescent="0.25">
      <c r="A77" s="1" t="s">
        <v>33</v>
      </c>
      <c r="B77" s="2">
        <v>50211990</v>
      </c>
      <c r="C77" s="5">
        <v>505000</v>
      </c>
      <c r="D77" s="5">
        <v>505000</v>
      </c>
      <c r="E77" s="5">
        <v>490488.91</v>
      </c>
      <c r="F77" s="5">
        <f t="shared" si="8"/>
        <v>0</v>
      </c>
      <c r="G77" s="5">
        <f t="shared" si="9"/>
        <v>14511.090000000026</v>
      </c>
    </row>
    <row r="78" spans="1:7" x14ac:dyDescent="0.25">
      <c r="B78" s="2"/>
    </row>
    <row r="79" spans="1:7" s="4" customFormat="1" x14ac:dyDescent="0.25">
      <c r="A79" s="4" t="s">
        <v>42</v>
      </c>
      <c r="B79" s="3" t="s">
        <v>9</v>
      </c>
      <c r="C79" s="6">
        <v>1900000</v>
      </c>
      <c r="D79" s="6">
        <v>1900000</v>
      </c>
      <c r="E79" s="6">
        <v>1796116.18</v>
      </c>
      <c r="F79" s="6">
        <f t="shared" si="8"/>
        <v>0</v>
      </c>
      <c r="G79" s="6">
        <f t="shared" si="9"/>
        <v>103883.82000000007</v>
      </c>
    </row>
    <row r="80" spans="1:7" s="4" customFormat="1" x14ac:dyDescent="0.25">
      <c r="A80" s="4" t="s">
        <v>43</v>
      </c>
      <c r="B80" s="3" t="s">
        <v>9</v>
      </c>
      <c r="C80" s="6">
        <v>0</v>
      </c>
      <c r="D80" s="6">
        <v>0</v>
      </c>
      <c r="E80" s="6">
        <v>0</v>
      </c>
      <c r="F80" s="6">
        <f t="shared" si="8"/>
        <v>0</v>
      </c>
      <c r="G80" s="6">
        <f t="shared" si="9"/>
        <v>0</v>
      </c>
    </row>
    <row r="81" spans="1:7" s="4" customFormat="1" x14ac:dyDescent="0.25">
      <c r="A81" s="4" t="s">
        <v>44</v>
      </c>
      <c r="B81" s="3" t="s">
        <v>9</v>
      </c>
      <c r="C81" s="6">
        <v>0</v>
      </c>
      <c r="D81" s="6">
        <v>0</v>
      </c>
      <c r="E81" s="6">
        <v>0</v>
      </c>
      <c r="F81" s="6">
        <f t="shared" si="8"/>
        <v>0</v>
      </c>
      <c r="G81" s="6">
        <f t="shared" si="9"/>
        <v>0</v>
      </c>
    </row>
    <row r="82" spans="1:7" x14ac:dyDescent="0.25">
      <c r="A82" s="1" t="s">
        <v>45</v>
      </c>
      <c r="B82" s="2">
        <v>50213040</v>
      </c>
      <c r="C82" s="5">
        <v>6349.12</v>
      </c>
      <c r="D82" s="5">
        <v>6349.12</v>
      </c>
      <c r="E82" s="5">
        <v>0</v>
      </c>
      <c r="F82" s="5">
        <f t="shared" si="8"/>
        <v>0</v>
      </c>
      <c r="G82" s="5">
        <f t="shared" si="9"/>
        <v>6349.12</v>
      </c>
    </row>
    <row r="83" spans="1:7" x14ac:dyDescent="0.25">
      <c r="A83" s="1" t="s">
        <v>46</v>
      </c>
      <c r="B83" s="2">
        <v>50213040</v>
      </c>
      <c r="C83" s="5">
        <v>1818479.84</v>
      </c>
      <c r="D83" s="5">
        <v>1818479.84</v>
      </c>
      <c r="E83" s="5">
        <v>1796116.18</v>
      </c>
      <c r="F83" s="5">
        <f t="shared" si="8"/>
        <v>0</v>
      </c>
      <c r="G83" s="5">
        <f t="shared" si="9"/>
        <v>22363.660000000149</v>
      </c>
    </row>
    <row r="84" spans="1:7" x14ac:dyDescent="0.25">
      <c r="A84" s="1" t="s">
        <v>47</v>
      </c>
      <c r="B84" s="2">
        <v>50213040</v>
      </c>
      <c r="C84" s="5">
        <v>37585.519999999997</v>
      </c>
      <c r="D84" s="5">
        <v>37585.519999999997</v>
      </c>
      <c r="E84" s="5">
        <v>0</v>
      </c>
      <c r="F84" s="5">
        <f t="shared" si="8"/>
        <v>0</v>
      </c>
      <c r="G84" s="5">
        <f t="shared" si="9"/>
        <v>37585.519999999997</v>
      </c>
    </row>
    <row r="85" spans="1:7" x14ac:dyDescent="0.25">
      <c r="A85" s="1" t="s">
        <v>48</v>
      </c>
      <c r="B85" s="2">
        <v>50213040</v>
      </c>
      <c r="C85" s="5">
        <v>37585.519999999997</v>
      </c>
      <c r="D85" s="5">
        <v>37585.519999999997</v>
      </c>
      <c r="E85" s="5">
        <v>0</v>
      </c>
      <c r="F85" s="5">
        <f t="shared" si="8"/>
        <v>0</v>
      </c>
      <c r="G85" s="5">
        <f t="shared" si="9"/>
        <v>37585.519999999997</v>
      </c>
    </row>
    <row r="86" spans="1:7" x14ac:dyDescent="0.25">
      <c r="B86" s="2"/>
    </row>
    <row r="87" spans="1:7" s="4" customFormat="1" x14ac:dyDescent="0.25">
      <c r="A87" s="4" t="s">
        <v>42</v>
      </c>
      <c r="B87" s="3" t="s">
        <v>9</v>
      </c>
      <c r="C87" s="6">
        <v>1900000</v>
      </c>
      <c r="D87" s="6">
        <v>0</v>
      </c>
      <c r="E87" s="6">
        <v>0</v>
      </c>
      <c r="F87" s="6">
        <f t="shared" si="8"/>
        <v>1900000</v>
      </c>
      <c r="G87" s="6">
        <f t="shared" si="9"/>
        <v>0</v>
      </c>
    </row>
    <row r="88" spans="1:7" s="4" customFormat="1" x14ac:dyDescent="0.25">
      <c r="A88" s="4" t="s">
        <v>49</v>
      </c>
      <c r="B88" s="3" t="s">
        <v>9</v>
      </c>
      <c r="C88" s="6">
        <v>0</v>
      </c>
      <c r="D88" s="6">
        <v>0</v>
      </c>
      <c r="E88" s="6">
        <v>0</v>
      </c>
      <c r="F88" s="6">
        <f t="shared" si="8"/>
        <v>0</v>
      </c>
      <c r="G88" s="6">
        <f t="shared" si="9"/>
        <v>0</v>
      </c>
    </row>
    <row r="89" spans="1:7" s="4" customFormat="1" x14ac:dyDescent="0.25">
      <c r="A89" s="4" t="s">
        <v>50</v>
      </c>
      <c r="B89" s="3" t="s">
        <v>9</v>
      </c>
      <c r="C89" s="6">
        <v>0</v>
      </c>
      <c r="D89" s="6">
        <v>0</v>
      </c>
      <c r="E89" s="6">
        <v>0</v>
      </c>
      <c r="F89" s="6">
        <f t="shared" si="8"/>
        <v>0</v>
      </c>
      <c r="G89" s="6">
        <f t="shared" si="9"/>
        <v>0</v>
      </c>
    </row>
    <row r="90" spans="1:7" x14ac:dyDescent="0.25">
      <c r="A90" s="1" t="s">
        <v>45</v>
      </c>
      <c r="B90" s="2">
        <v>50213040</v>
      </c>
      <c r="C90" s="5">
        <v>68887.039999999994</v>
      </c>
      <c r="D90" s="5">
        <v>0</v>
      </c>
      <c r="E90" s="5">
        <v>0</v>
      </c>
      <c r="F90" s="5">
        <f t="shared" si="8"/>
        <v>68887.039999999994</v>
      </c>
      <c r="G90" s="5">
        <f t="shared" si="9"/>
        <v>0</v>
      </c>
    </row>
    <row r="91" spans="1:7" x14ac:dyDescent="0.25">
      <c r="A91" s="1" t="s">
        <v>46</v>
      </c>
      <c r="B91" s="2">
        <v>50213040</v>
      </c>
      <c r="C91" s="5">
        <v>1737907.82</v>
      </c>
      <c r="D91" s="5">
        <v>0</v>
      </c>
      <c r="E91" s="5">
        <v>0</v>
      </c>
      <c r="F91" s="5">
        <f t="shared" si="8"/>
        <v>1737907.82</v>
      </c>
      <c r="G91" s="5">
        <f t="shared" si="9"/>
        <v>0</v>
      </c>
    </row>
    <row r="92" spans="1:7" x14ac:dyDescent="0.25">
      <c r="A92" s="1" t="s">
        <v>47</v>
      </c>
      <c r="B92" s="2">
        <v>50213040</v>
      </c>
      <c r="C92" s="5">
        <v>46602.57</v>
      </c>
      <c r="D92" s="5">
        <v>0</v>
      </c>
      <c r="E92" s="5">
        <v>0</v>
      </c>
      <c r="F92" s="5">
        <f t="shared" si="8"/>
        <v>46602.57</v>
      </c>
      <c r="G92" s="5">
        <f t="shared" si="9"/>
        <v>0</v>
      </c>
    </row>
    <row r="93" spans="1:7" x14ac:dyDescent="0.25">
      <c r="A93" s="1" t="s">
        <v>48</v>
      </c>
      <c r="B93" s="2">
        <v>50213040</v>
      </c>
      <c r="C93" s="5">
        <v>46602.57</v>
      </c>
      <c r="D93" s="5">
        <v>0</v>
      </c>
      <c r="E93" s="5">
        <v>0</v>
      </c>
      <c r="F93" s="5">
        <f t="shared" si="8"/>
        <v>46602.57</v>
      </c>
      <c r="G93" s="5">
        <f t="shared" si="9"/>
        <v>0</v>
      </c>
    </row>
    <row r="94" spans="1:7" x14ac:dyDescent="0.25">
      <c r="B94" s="2"/>
    </row>
    <row r="95" spans="1:7" s="4" customFormat="1" x14ac:dyDescent="0.25">
      <c r="A95" s="4" t="s">
        <v>42</v>
      </c>
      <c r="B95" s="3" t="s">
        <v>9</v>
      </c>
      <c r="C95" s="6">
        <v>1900000</v>
      </c>
      <c r="D95" s="6">
        <v>1900000</v>
      </c>
      <c r="E95" s="6">
        <v>1748942.61</v>
      </c>
      <c r="F95" s="6">
        <f t="shared" si="8"/>
        <v>0</v>
      </c>
      <c r="G95" s="6">
        <f t="shared" si="9"/>
        <v>151057.3899999999</v>
      </c>
    </row>
    <row r="96" spans="1:7" s="4" customFormat="1" x14ac:dyDescent="0.25">
      <c r="A96" s="4" t="s">
        <v>51</v>
      </c>
      <c r="B96" s="3" t="s">
        <v>9</v>
      </c>
      <c r="C96" s="6">
        <v>0</v>
      </c>
      <c r="D96" s="6">
        <v>0</v>
      </c>
      <c r="E96" s="6">
        <v>0</v>
      </c>
      <c r="F96" s="6">
        <f t="shared" si="8"/>
        <v>0</v>
      </c>
      <c r="G96" s="6">
        <f t="shared" si="9"/>
        <v>0</v>
      </c>
    </row>
    <row r="97" spans="1:7" s="4" customFormat="1" x14ac:dyDescent="0.25">
      <c r="A97" s="4" t="s">
        <v>52</v>
      </c>
      <c r="B97" s="3" t="s">
        <v>9</v>
      </c>
      <c r="C97" s="6">
        <v>0</v>
      </c>
      <c r="D97" s="6">
        <v>0</v>
      </c>
      <c r="E97" s="6">
        <v>0</v>
      </c>
      <c r="F97" s="6">
        <f t="shared" si="8"/>
        <v>0</v>
      </c>
      <c r="G97" s="6">
        <f t="shared" si="9"/>
        <v>0</v>
      </c>
    </row>
    <row r="98" spans="1:7" x14ac:dyDescent="0.25">
      <c r="A98" s="1" t="s">
        <v>45</v>
      </c>
      <c r="B98" s="2">
        <v>50213040</v>
      </c>
      <c r="C98" s="5">
        <v>52015.11</v>
      </c>
      <c r="D98" s="5">
        <v>52015.11</v>
      </c>
      <c r="E98" s="5">
        <v>0</v>
      </c>
      <c r="F98" s="5">
        <f t="shared" si="8"/>
        <v>0</v>
      </c>
      <c r="G98" s="5">
        <f t="shared" si="9"/>
        <v>52015.11</v>
      </c>
    </row>
    <row r="99" spans="1:7" x14ac:dyDescent="0.25">
      <c r="A99" s="1" t="s">
        <v>46</v>
      </c>
      <c r="B99" s="2">
        <v>50213040</v>
      </c>
      <c r="C99" s="5">
        <v>1754036.33</v>
      </c>
      <c r="D99" s="5">
        <v>1754036.33</v>
      </c>
      <c r="E99" s="5">
        <v>1748942.61</v>
      </c>
      <c r="F99" s="5">
        <f t="shared" si="8"/>
        <v>0</v>
      </c>
      <c r="G99" s="5">
        <f t="shared" si="9"/>
        <v>5093.7199999999721</v>
      </c>
    </row>
    <row r="100" spans="1:7" x14ac:dyDescent="0.25">
      <c r="A100" s="1" t="s">
        <v>47</v>
      </c>
      <c r="B100" s="2">
        <v>50213040</v>
      </c>
      <c r="C100" s="5">
        <v>46974.28</v>
      </c>
      <c r="D100" s="5">
        <v>46974.28</v>
      </c>
      <c r="E100" s="5">
        <v>0</v>
      </c>
      <c r="F100" s="5">
        <f t="shared" si="8"/>
        <v>0</v>
      </c>
      <c r="G100" s="5">
        <f t="shared" si="9"/>
        <v>46974.28</v>
      </c>
    </row>
    <row r="101" spans="1:7" x14ac:dyDescent="0.25">
      <c r="A101" s="1" t="s">
        <v>48</v>
      </c>
      <c r="B101" s="2">
        <v>50213040</v>
      </c>
      <c r="C101" s="5">
        <v>46974.28</v>
      </c>
      <c r="D101" s="5">
        <v>46974.28</v>
      </c>
      <c r="E101" s="5">
        <v>0</v>
      </c>
      <c r="F101" s="5">
        <f t="shared" si="8"/>
        <v>0</v>
      </c>
      <c r="G101" s="5">
        <f t="shared" si="9"/>
        <v>46974.28</v>
      </c>
    </row>
    <row r="102" spans="1:7" x14ac:dyDescent="0.25">
      <c r="B102" s="2"/>
    </row>
    <row r="103" spans="1:7" s="4" customFormat="1" x14ac:dyDescent="0.25">
      <c r="A103" s="4" t="s">
        <v>53</v>
      </c>
      <c r="B103" s="3" t="s">
        <v>9</v>
      </c>
      <c r="C103" s="6">
        <v>105000</v>
      </c>
      <c r="D103" s="6">
        <v>0</v>
      </c>
      <c r="E103" s="6">
        <v>0</v>
      </c>
      <c r="F103" s="6">
        <f t="shared" si="8"/>
        <v>105000</v>
      </c>
      <c r="G103" s="6">
        <f t="shared" si="9"/>
        <v>0</v>
      </c>
    </row>
    <row r="104" spans="1:7" x14ac:dyDescent="0.25">
      <c r="A104" s="1" t="s">
        <v>31</v>
      </c>
      <c r="B104" s="2">
        <v>50202010</v>
      </c>
      <c r="C104" s="5">
        <v>105000</v>
      </c>
      <c r="D104" s="5">
        <v>0</v>
      </c>
      <c r="E104" s="5">
        <v>0</v>
      </c>
      <c r="F104" s="5">
        <f t="shared" si="8"/>
        <v>105000</v>
      </c>
      <c r="G104" s="5">
        <f t="shared" si="9"/>
        <v>0</v>
      </c>
    </row>
    <row r="105" spans="1:7" x14ac:dyDescent="0.25">
      <c r="B105" s="2"/>
    </row>
    <row r="106" spans="1:7" s="4" customFormat="1" x14ac:dyDescent="0.25">
      <c r="A106" s="4" t="s">
        <v>54</v>
      </c>
      <c r="B106" s="3" t="s">
        <v>9</v>
      </c>
      <c r="C106" s="6">
        <v>500000</v>
      </c>
      <c r="D106" s="6">
        <v>0</v>
      </c>
      <c r="E106" s="6">
        <v>0</v>
      </c>
      <c r="F106" s="6">
        <f t="shared" si="8"/>
        <v>500000</v>
      </c>
      <c r="G106" s="6">
        <f t="shared" si="9"/>
        <v>0</v>
      </c>
    </row>
    <row r="107" spans="1:7" s="4" customFormat="1" x14ac:dyDescent="0.25">
      <c r="A107" s="4" t="s">
        <v>55</v>
      </c>
      <c r="B107" s="3" t="s">
        <v>9</v>
      </c>
      <c r="C107" s="6">
        <v>0</v>
      </c>
      <c r="D107" s="6">
        <v>0</v>
      </c>
      <c r="E107" s="6">
        <v>0</v>
      </c>
      <c r="F107" s="6">
        <f t="shared" ref="F107:F144" si="10">C107-D107</f>
        <v>0</v>
      </c>
      <c r="G107" s="6">
        <f t="shared" ref="G107:G144" si="11">D107-E107</f>
        <v>0</v>
      </c>
    </row>
    <row r="108" spans="1:7" x14ac:dyDescent="0.25">
      <c r="A108" s="1" t="s">
        <v>18</v>
      </c>
      <c r="B108" s="2">
        <v>50203990</v>
      </c>
      <c r="C108" s="5">
        <v>290000</v>
      </c>
      <c r="D108" s="5">
        <v>0</v>
      </c>
      <c r="E108" s="5">
        <v>0</v>
      </c>
      <c r="F108" s="5">
        <f t="shared" si="10"/>
        <v>290000</v>
      </c>
      <c r="G108" s="5">
        <f t="shared" si="11"/>
        <v>0</v>
      </c>
    </row>
    <row r="109" spans="1:7" x14ac:dyDescent="0.25">
      <c r="A109" s="1" t="s">
        <v>19</v>
      </c>
      <c r="B109" s="2">
        <v>50205020</v>
      </c>
      <c r="C109" s="5">
        <v>10000</v>
      </c>
      <c r="D109" s="5">
        <v>0</v>
      </c>
      <c r="E109" s="5">
        <v>0</v>
      </c>
      <c r="F109" s="5">
        <f t="shared" si="10"/>
        <v>10000</v>
      </c>
      <c r="G109" s="5">
        <f t="shared" si="11"/>
        <v>0</v>
      </c>
    </row>
    <row r="110" spans="1:7" x14ac:dyDescent="0.25">
      <c r="A110" s="1" t="s">
        <v>56</v>
      </c>
      <c r="B110" s="2">
        <v>50299030</v>
      </c>
      <c r="C110" s="5">
        <v>200000</v>
      </c>
      <c r="D110" s="5">
        <v>0</v>
      </c>
      <c r="E110" s="5">
        <v>0</v>
      </c>
      <c r="F110" s="5">
        <f t="shared" si="10"/>
        <v>200000</v>
      </c>
      <c r="G110" s="5">
        <f t="shared" si="11"/>
        <v>0</v>
      </c>
    </row>
    <row r="111" spans="1:7" x14ac:dyDescent="0.25">
      <c r="B111" s="2"/>
    </row>
    <row r="112" spans="1:7" s="4" customFormat="1" x14ac:dyDescent="0.25">
      <c r="A112" s="4" t="s">
        <v>57</v>
      </c>
      <c r="B112" s="3" t="s">
        <v>9</v>
      </c>
      <c r="C112" s="6">
        <v>2460000</v>
      </c>
      <c r="D112" s="6">
        <v>1099500</v>
      </c>
      <c r="E112" s="6">
        <v>1099500</v>
      </c>
      <c r="F112" s="6">
        <f t="shared" si="10"/>
        <v>1360500</v>
      </c>
      <c r="G112" s="6">
        <f t="shared" si="11"/>
        <v>0</v>
      </c>
    </row>
    <row r="113" spans="1:7" s="4" customFormat="1" x14ac:dyDescent="0.25">
      <c r="A113" s="4" t="s">
        <v>58</v>
      </c>
      <c r="B113" s="3" t="s">
        <v>9</v>
      </c>
      <c r="C113" s="6">
        <v>0</v>
      </c>
      <c r="D113" s="6">
        <v>0</v>
      </c>
      <c r="E113" s="6">
        <v>0</v>
      </c>
      <c r="F113" s="6">
        <f t="shared" si="10"/>
        <v>0</v>
      </c>
      <c r="G113" s="6">
        <f t="shared" si="11"/>
        <v>0</v>
      </c>
    </row>
    <row r="114" spans="1:7" x14ac:dyDescent="0.25">
      <c r="A114" s="1" t="s">
        <v>59</v>
      </c>
      <c r="B114" s="2">
        <v>50201010</v>
      </c>
      <c r="C114" s="5">
        <v>200000</v>
      </c>
      <c r="D114" s="5">
        <v>0</v>
      </c>
      <c r="E114" s="5">
        <v>0</v>
      </c>
      <c r="F114" s="5">
        <f t="shared" si="10"/>
        <v>200000</v>
      </c>
      <c r="G114" s="5">
        <f t="shared" si="11"/>
        <v>0</v>
      </c>
    </row>
    <row r="115" spans="1:7" x14ac:dyDescent="0.25">
      <c r="A115" s="1" t="s">
        <v>60</v>
      </c>
      <c r="B115" s="2">
        <v>50203070</v>
      </c>
      <c r="C115" s="5">
        <v>40000</v>
      </c>
      <c r="D115" s="5">
        <v>0</v>
      </c>
      <c r="E115" s="5">
        <v>0</v>
      </c>
      <c r="F115" s="5">
        <f t="shared" si="10"/>
        <v>40000</v>
      </c>
      <c r="G115" s="5">
        <f t="shared" si="11"/>
        <v>0</v>
      </c>
    </row>
    <row r="116" spans="1:7" x14ac:dyDescent="0.25">
      <c r="A116" s="1" t="s">
        <v>18</v>
      </c>
      <c r="B116" s="2">
        <v>50203990</v>
      </c>
      <c r="C116" s="5">
        <v>1180000</v>
      </c>
      <c r="D116" s="5">
        <v>1099500</v>
      </c>
      <c r="E116" s="5">
        <v>1099500</v>
      </c>
      <c r="F116" s="5">
        <f t="shared" si="10"/>
        <v>80500</v>
      </c>
      <c r="G116" s="5">
        <f t="shared" si="11"/>
        <v>0</v>
      </c>
    </row>
    <row r="117" spans="1:7" x14ac:dyDescent="0.25">
      <c r="A117" s="1" t="s">
        <v>61</v>
      </c>
      <c r="B117" s="2">
        <v>50206020</v>
      </c>
      <c r="C117" s="5">
        <v>150000</v>
      </c>
      <c r="D117" s="5">
        <v>0</v>
      </c>
      <c r="E117" s="5">
        <v>0</v>
      </c>
      <c r="F117" s="5">
        <f t="shared" si="10"/>
        <v>150000</v>
      </c>
      <c r="G117" s="5">
        <f t="shared" si="11"/>
        <v>0</v>
      </c>
    </row>
    <row r="118" spans="1:7" x14ac:dyDescent="0.25">
      <c r="A118" s="1" t="s">
        <v>62</v>
      </c>
      <c r="B118" s="2">
        <v>50216030</v>
      </c>
      <c r="C118" s="5">
        <v>40000</v>
      </c>
      <c r="D118" s="5">
        <v>0</v>
      </c>
      <c r="E118" s="5">
        <v>0</v>
      </c>
      <c r="F118" s="5">
        <f t="shared" si="10"/>
        <v>40000</v>
      </c>
      <c r="G118" s="5">
        <f t="shared" si="11"/>
        <v>0</v>
      </c>
    </row>
    <row r="119" spans="1:7" x14ac:dyDescent="0.25">
      <c r="A119" s="1" t="s">
        <v>56</v>
      </c>
      <c r="B119" s="2">
        <v>50299030</v>
      </c>
      <c r="C119" s="5">
        <v>850000</v>
      </c>
      <c r="D119" s="5">
        <v>0</v>
      </c>
      <c r="E119" s="5">
        <v>0</v>
      </c>
      <c r="F119" s="5">
        <f t="shared" si="10"/>
        <v>850000</v>
      </c>
      <c r="G119" s="5">
        <f t="shared" si="11"/>
        <v>0</v>
      </c>
    </row>
    <row r="120" spans="1:7" ht="14.25" customHeight="1" x14ac:dyDescent="0.25">
      <c r="B120" s="2"/>
    </row>
    <row r="121" spans="1:7" s="4" customFormat="1" x14ac:dyDescent="0.25">
      <c r="A121" s="4" t="s">
        <v>57</v>
      </c>
      <c r="B121" s="3" t="s">
        <v>9</v>
      </c>
      <c r="C121" s="6">
        <v>2300000</v>
      </c>
      <c r="D121" s="6">
        <v>250315</v>
      </c>
      <c r="E121" s="6">
        <v>250315</v>
      </c>
      <c r="F121" s="6">
        <f t="shared" si="10"/>
        <v>2049685</v>
      </c>
      <c r="G121" s="6">
        <f t="shared" si="11"/>
        <v>0</v>
      </c>
    </row>
    <row r="122" spans="1:7" s="4" customFormat="1" x14ac:dyDescent="0.25">
      <c r="A122" s="4" t="s">
        <v>63</v>
      </c>
      <c r="B122" s="3" t="s">
        <v>9</v>
      </c>
      <c r="C122" s="6">
        <v>0</v>
      </c>
      <c r="D122" s="6">
        <v>0</v>
      </c>
      <c r="E122" s="6">
        <v>0</v>
      </c>
      <c r="F122" s="6">
        <f t="shared" si="10"/>
        <v>0</v>
      </c>
      <c r="G122" s="6">
        <f t="shared" si="11"/>
        <v>0</v>
      </c>
    </row>
    <row r="123" spans="1:7" x14ac:dyDescent="0.25">
      <c r="A123" s="1" t="s">
        <v>59</v>
      </c>
      <c r="B123" s="2">
        <v>50201010</v>
      </c>
      <c r="C123" s="5">
        <v>100000</v>
      </c>
      <c r="D123" s="5">
        <v>0</v>
      </c>
      <c r="E123" s="5">
        <v>0</v>
      </c>
      <c r="F123" s="5">
        <f t="shared" si="10"/>
        <v>100000</v>
      </c>
      <c r="G123" s="5">
        <f t="shared" si="11"/>
        <v>0</v>
      </c>
    </row>
    <row r="124" spans="1:7" x14ac:dyDescent="0.25">
      <c r="A124" s="1" t="s">
        <v>60</v>
      </c>
      <c r="B124" s="2">
        <v>50203070</v>
      </c>
      <c r="C124" s="5">
        <v>50000</v>
      </c>
      <c r="D124" s="5">
        <v>0</v>
      </c>
      <c r="E124" s="5">
        <v>0</v>
      </c>
      <c r="F124" s="5">
        <f t="shared" si="10"/>
        <v>50000</v>
      </c>
      <c r="G124" s="5">
        <f t="shared" si="11"/>
        <v>0</v>
      </c>
    </row>
    <row r="125" spans="1:7" x14ac:dyDescent="0.25">
      <c r="A125" s="1" t="s">
        <v>18</v>
      </c>
      <c r="B125" s="2">
        <v>50203990</v>
      </c>
      <c r="C125" s="5">
        <v>350000</v>
      </c>
      <c r="D125" s="5">
        <v>250315</v>
      </c>
      <c r="E125" s="5">
        <v>250315</v>
      </c>
      <c r="F125" s="5">
        <f t="shared" si="10"/>
        <v>99685</v>
      </c>
      <c r="G125" s="5">
        <f t="shared" si="11"/>
        <v>0</v>
      </c>
    </row>
    <row r="126" spans="1:7" x14ac:dyDescent="0.25">
      <c r="A126" s="1" t="s">
        <v>56</v>
      </c>
      <c r="B126" s="2">
        <v>50299030</v>
      </c>
      <c r="C126" s="5">
        <v>1800000</v>
      </c>
      <c r="D126" s="5">
        <v>0</v>
      </c>
      <c r="E126" s="5">
        <v>0</v>
      </c>
      <c r="F126" s="5">
        <f t="shared" si="10"/>
        <v>1800000</v>
      </c>
      <c r="G126" s="5">
        <f t="shared" si="11"/>
        <v>0</v>
      </c>
    </row>
    <row r="127" spans="1:7" x14ac:dyDescent="0.25">
      <c r="B127" s="2"/>
    </row>
    <row r="128" spans="1:7" s="4" customFormat="1" x14ac:dyDescent="0.25">
      <c r="A128" s="4" t="s">
        <v>82</v>
      </c>
      <c r="B128" s="3" t="s">
        <v>9</v>
      </c>
      <c r="C128" s="6">
        <v>750000</v>
      </c>
      <c r="D128" s="6">
        <v>0</v>
      </c>
      <c r="E128" s="6">
        <v>0</v>
      </c>
      <c r="F128" s="6">
        <f t="shared" si="10"/>
        <v>750000</v>
      </c>
      <c r="G128" s="6">
        <f t="shared" si="11"/>
        <v>0</v>
      </c>
    </row>
    <row r="129" spans="1:7" x14ac:dyDescent="0.25">
      <c r="A129" s="1" t="s">
        <v>59</v>
      </c>
      <c r="B129" s="2">
        <v>50201010</v>
      </c>
      <c r="C129" s="5">
        <v>650000</v>
      </c>
      <c r="D129" s="5">
        <v>0</v>
      </c>
      <c r="E129" s="5">
        <v>0</v>
      </c>
      <c r="F129" s="5">
        <f t="shared" si="10"/>
        <v>650000</v>
      </c>
      <c r="G129" s="5">
        <f t="shared" si="11"/>
        <v>0</v>
      </c>
    </row>
    <row r="130" spans="1:7" x14ac:dyDescent="0.25">
      <c r="A130" s="1" t="s">
        <v>61</v>
      </c>
      <c r="B130" s="2">
        <v>50206020</v>
      </c>
      <c r="C130" s="5">
        <v>100000</v>
      </c>
      <c r="D130" s="5">
        <v>0</v>
      </c>
      <c r="E130" s="5">
        <v>0</v>
      </c>
      <c r="F130" s="5">
        <f t="shared" si="10"/>
        <v>100000</v>
      </c>
      <c r="G130" s="5">
        <f t="shared" si="11"/>
        <v>0</v>
      </c>
    </row>
    <row r="131" spans="1:7" x14ac:dyDescent="0.25">
      <c r="B131" s="2"/>
    </row>
    <row r="132" spans="1:7" s="4" customFormat="1" x14ac:dyDescent="0.25">
      <c r="A132" s="4" t="s">
        <v>64</v>
      </c>
      <c r="B132" s="3">
        <v>300</v>
      </c>
      <c r="C132" s="6">
        <v>6795000</v>
      </c>
      <c r="D132" s="6">
        <v>5295000</v>
      </c>
      <c r="E132" s="6">
        <v>4632774.47</v>
      </c>
      <c r="F132" s="6">
        <f t="shared" si="10"/>
        <v>1500000</v>
      </c>
      <c r="G132" s="6">
        <f t="shared" si="11"/>
        <v>662225.53000000026</v>
      </c>
    </row>
    <row r="133" spans="1:7" x14ac:dyDescent="0.25">
      <c r="A133" s="1" t="s">
        <v>65</v>
      </c>
      <c r="B133" s="2">
        <v>10705020</v>
      </c>
      <c r="C133" s="5">
        <v>495000</v>
      </c>
      <c r="D133" s="5">
        <v>495000</v>
      </c>
      <c r="E133" s="5">
        <v>0</v>
      </c>
      <c r="F133" s="5">
        <f t="shared" si="10"/>
        <v>0</v>
      </c>
      <c r="G133" s="5">
        <f t="shared" si="11"/>
        <v>495000</v>
      </c>
    </row>
    <row r="134" spans="1:7" x14ac:dyDescent="0.25">
      <c r="A134" s="1" t="s">
        <v>66</v>
      </c>
      <c r="B134" s="2">
        <v>10705070</v>
      </c>
      <c r="C134" s="5">
        <v>0</v>
      </c>
      <c r="D134" s="5">
        <v>0</v>
      </c>
      <c r="E134" s="5">
        <v>0</v>
      </c>
      <c r="F134" s="5">
        <f t="shared" si="10"/>
        <v>0</v>
      </c>
      <c r="G134" s="5">
        <f t="shared" si="11"/>
        <v>0</v>
      </c>
    </row>
    <row r="135" spans="1:7" x14ac:dyDescent="0.25">
      <c r="B135" s="2"/>
    </row>
    <row r="136" spans="1:7" x14ac:dyDescent="0.25">
      <c r="A136" s="1" t="s">
        <v>67</v>
      </c>
      <c r="B136" s="2">
        <v>10704020</v>
      </c>
      <c r="C136" s="5">
        <v>1300000</v>
      </c>
      <c r="D136" s="5">
        <v>1300000</v>
      </c>
      <c r="E136" s="5">
        <v>1243941.02</v>
      </c>
      <c r="F136" s="5">
        <f t="shared" si="10"/>
        <v>0</v>
      </c>
      <c r="G136" s="5">
        <f t="shared" si="11"/>
        <v>56058.979999999981</v>
      </c>
    </row>
    <row r="137" spans="1:7" x14ac:dyDescent="0.25">
      <c r="A137" s="1" t="s">
        <v>68</v>
      </c>
      <c r="B137" s="2" t="s">
        <v>9</v>
      </c>
      <c r="C137" s="5">
        <v>0</v>
      </c>
      <c r="D137" s="5">
        <v>0</v>
      </c>
      <c r="E137" s="5">
        <v>0</v>
      </c>
      <c r="F137" s="5">
        <f t="shared" si="10"/>
        <v>0</v>
      </c>
      <c r="G137" s="5">
        <f t="shared" si="11"/>
        <v>0</v>
      </c>
    </row>
    <row r="138" spans="1:7" x14ac:dyDescent="0.25">
      <c r="B138" s="2"/>
    </row>
    <row r="139" spans="1:7" x14ac:dyDescent="0.25">
      <c r="A139" s="1" t="s">
        <v>69</v>
      </c>
      <c r="B139" s="2">
        <v>10704020</v>
      </c>
      <c r="C139" s="5">
        <v>1500000</v>
      </c>
      <c r="D139" s="5">
        <v>0</v>
      </c>
      <c r="E139" s="5">
        <v>0</v>
      </c>
      <c r="F139" s="5">
        <f t="shared" si="10"/>
        <v>1500000</v>
      </c>
      <c r="G139" s="5">
        <f t="shared" si="11"/>
        <v>0</v>
      </c>
    </row>
    <row r="140" spans="1:7" x14ac:dyDescent="0.25">
      <c r="A140" s="1" t="s">
        <v>70</v>
      </c>
      <c r="B140" s="2" t="s">
        <v>9</v>
      </c>
      <c r="C140" s="5">
        <v>0</v>
      </c>
      <c r="D140" s="5">
        <v>0</v>
      </c>
      <c r="E140" s="5">
        <v>0</v>
      </c>
      <c r="F140" s="5">
        <f t="shared" si="10"/>
        <v>0</v>
      </c>
      <c r="G140" s="5">
        <f t="shared" si="11"/>
        <v>0</v>
      </c>
    </row>
    <row r="141" spans="1:7" x14ac:dyDescent="0.25">
      <c r="A141" s="1" t="s">
        <v>71</v>
      </c>
      <c r="B141" s="2" t="s">
        <v>9</v>
      </c>
      <c r="C141" s="5">
        <v>0</v>
      </c>
      <c r="D141" s="5">
        <v>0</v>
      </c>
      <c r="E141" s="5">
        <v>0</v>
      </c>
      <c r="F141" s="5">
        <f t="shared" si="10"/>
        <v>0</v>
      </c>
      <c r="G141" s="5">
        <f t="shared" si="11"/>
        <v>0</v>
      </c>
    </row>
    <row r="142" spans="1:7" x14ac:dyDescent="0.25">
      <c r="B142" s="2"/>
    </row>
    <row r="143" spans="1:7" x14ac:dyDescent="0.25">
      <c r="A143" s="1" t="s">
        <v>69</v>
      </c>
      <c r="B143" s="2">
        <v>10704020</v>
      </c>
      <c r="C143" s="5">
        <v>1500000</v>
      </c>
      <c r="D143" s="5">
        <v>1500000</v>
      </c>
      <c r="E143" s="5">
        <v>1426053.71</v>
      </c>
      <c r="F143" s="5">
        <f t="shared" si="10"/>
        <v>0</v>
      </c>
      <c r="G143" s="5">
        <f t="shared" si="11"/>
        <v>73946.290000000037</v>
      </c>
    </row>
    <row r="144" spans="1:7" x14ac:dyDescent="0.25">
      <c r="A144" s="1" t="s">
        <v>72</v>
      </c>
      <c r="B144" s="2" t="s">
        <v>9</v>
      </c>
      <c r="C144" s="5">
        <v>0</v>
      </c>
      <c r="D144" s="5">
        <v>0</v>
      </c>
      <c r="E144" s="5">
        <v>0</v>
      </c>
      <c r="F144" s="5">
        <f t="shared" si="10"/>
        <v>0</v>
      </c>
      <c r="G144" s="5">
        <f t="shared" si="11"/>
        <v>0</v>
      </c>
    </row>
    <row r="145" spans="1:7" x14ac:dyDescent="0.25">
      <c r="A145" s="1" t="s">
        <v>52</v>
      </c>
      <c r="B145" s="2" t="s">
        <v>9</v>
      </c>
      <c r="C145" s="5">
        <v>0</v>
      </c>
      <c r="D145" s="5">
        <v>0</v>
      </c>
      <c r="E145" s="5">
        <v>0</v>
      </c>
      <c r="F145" s="5">
        <f t="shared" ref="F145:F149" si="12">C145-D145</f>
        <v>0</v>
      </c>
      <c r="G145" s="5">
        <f t="shared" ref="G145:G149" si="13">D145-E145</f>
        <v>0</v>
      </c>
    </row>
    <row r="146" spans="1:7" x14ac:dyDescent="0.25">
      <c r="B146" s="2"/>
    </row>
    <row r="147" spans="1:7" x14ac:dyDescent="0.25">
      <c r="A147" s="1" t="s">
        <v>73</v>
      </c>
      <c r="B147" s="2">
        <v>10704020</v>
      </c>
      <c r="C147" s="5">
        <v>2000000</v>
      </c>
      <c r="D147" s="5">
        <v>2000000</v>
      </c>
      <c r="E147" s="5">
        <v>1962779.74</v>
      </c>
      <c r="F147" s="5">
        <f t="shared" si="12"/>
        <v>0</v>
      </c>
      <c r="G147" s="5">
        <f t="shared" si="13"/>
        <v>37220.260000000009</v>
      </c>
    </row>
    <row r="148" spans="1:7" x14ac:dyDescent="0.25">
      <c r="A148" s="1" t="s">
        <v>74</v>
      </c>
      <c r="B148" s="2" t="s">
        <v>9</v>
      </c>
      <c r="C148" s="5">
        <v>0</v>
      </c>
      <c r="D148" s="5">
        <v>0</v>
      </c>
      <c r="E148" s="5">
        <v>0</v>
      </c>
      <c r="F148" s="5">
        <f t="shared" si="12"/>
        <v>0</v>
      </c>
      <c r="G148" s="5">
        <f t="shared" si="13"/>
        <v>0</v>
      </c>
    </row>
    <row r="149" spans="1:7" x14ac:dyDescent="0.25">
      <c r="A149" s="1" t="s">
        <v>50</v>
      </c>
      <c r="B149" s="2" t="s">
        <v>9</v>
      </c>
      <c r="C149" s="5">
        <v>0</v>
      </c>
      <c r="D149" s="5">
        <v>0</v>
      </c>
      <c r="E149" s="5">
        <v>0</v>
      </c>
      <c r="F149" s="5">
        <f t="shared" si="12"/>
        <v>0</v>
      </c>
      <c r="G149" s="5">
        <f t="shared" si="13"/>
        <v>0</v>
      </c>
    </row>
    <row r="150" spans="1:7" x14ac:dyDescent="0.25">
      <c r="B150" s="2"/>
    </row>
    <row r="155" spans="1:7" x14ac:dyDescent="0.25">
      <c r="A155" s="15" t="s">
        <v>83</v>
      </c>
      <c r="B155" s="16" t="s">
        <v>84</v>
      </c>
      <c r="C155" s="17"/>
      <c r="D155" s="18" t="s">
        <v>85</v>
      </c>
      <c r="E155" s="19" t="s">
        <v>86</v>
      </c>
      <c r="F155" s="20"/>
    </row>
    <row r="156" spans="1:7" x14ac:dyDescent="0.25">
      <c r="A156" s="15"/>
      <c r="B156" s="21"/>
      <c r="C156" s="17"/>
      <c r="D156" s="18"/>
      <c r="E156" s="20"/>
      <c r="F156" s="20"/>
    </row>
    <row r="157" spans="1:7" x14ac:dyDescent="0.25">
      <c r="A157" s="20" t="s">
        <v>103</v>
      </c>
      <c r="B157" s="21"/>
      <c r="C157" s="24" t="s">
        <v>104</v>
      </c>
      <c r="D157" s="17"/>
      <c r="E157" s="20"/>
      <c r="F157" s="24" t="s">
        <v>104</v>
      </c>
    </row>
    <row r="158" spans="1:7" x14ac:dyDescent="0.25">
      <c r="A158" s="22" t="s">
        <v>87</v>
      </c>
      <c r="B158" s="20"/>
      <c r="C158" s="23" t="s">
        <v>88</v>
      </c>
      <c r="D158" s="17"/>
      <c r="E158" s="17"/>
      <c r="F158" s="23" t="s">
        <v>89</v>
      </c>
    </row>
    <row r="159" spans="1:7" x14ac:dyDescent="0.25">
      <c r="A159" s="20" t="s">
        <v>90</v>
      </c>
      <c r="B159" s="20"/>
      <c r="C159" s="24" t="s">
        <v>91</v>
      </c>
      <c r="D159" s="17"/>
      <c r="E159" s="17"/>
      <c r="F159" s="24" t="s">
        <v>92</v>
      </c>
    </row>
  </sheetData>
  <sheetProtection sheet="1" objects="1" scenarios="1"/>
  <mergeCells count="9">
    <mergeCell ref="A8:G8"/>
    <mergeCell ref="F9:F10"/>
    <mergeCell ref="G9:G10"/>
    <mergeCell ref="A1:G1"/>
    <mergeCell ref="A2:G2"/>
    <mergeCell ref="A3:G3"/>
    <mergeCell ref="A4:G4"/>
    <mergeCell ref="A6:G6"/>
    <mergeCell ref="A7:G7"/>
  </mergeCells>
  <pageMargins left="0.7" right="0.7" top="0.75" bottom="0.75" header="0.3" footer="0.4"/>
  <pageSetup paperSize="9" orientation="landscape" horizontalDpi="0" verticalDpi="0" r:id="rId1"/>
  <headerFooter>
    <oddFooter>&amp;C&amp;"Arial Narrow,Regular"&amp;9Page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D1" workbookViewId="0">
      <selection activeCell="L20" sqref="L20"/>
    </sheetView>
  </sheetViews>
  <sheetFormatPr defaultRowHeight="15" x14ac:dyDescent="0.25"/>
  <cols>
    <col min="2" max="4" width="14.28515625" style="26" bestFit="1" customWidth="1"/>
    <col min="5" max="6" width="9.140625" style="26"/>
    <col min="7" max="9" width="14.28515625" style="26" bestFit="1" customWidth="1"/>
    <col min="10" max="11" width="9.140625" style="26"/>
    <col min="12" max="15" width="13.28515625" style="26" bestFit="1" customWidth="1"/>
    <col min="16" max="19" width="9.140625" style="26"/>
  </cols>
  <sheetData>
    <row r="1" spans="1:16" x14ac:dyDescent="0.25">
      <c r="A1" s="2">
        <v>10704020</v>
      </c>
      <c r="B1" s="26">
        <f ca="1">SUMIF(SAAOB!$B$42:$G$147,SUMIF!$A1,SAAOB!$C$42:$C$147)</f>
        <v>6300000</v>
      </c>
      <c r="G1" s="26">
        <f ca="1">SUMIF(SAAOB!$B$42:$G$147,SUMIF!$A1,SAAOB!$E$42:$E$147)</f>
        <v>4632774.47</v>
      </c>
      <c r="L1" s="26">
        <f ca="1">SUMIF(SAAOB!$B$42:$G$147,SUMIF!$A1,SAAOB!$G$42:$G$147)</f>
        <v>167225.53000000003</v>
      </c>
    </row>
    <row r="2" spans="1:16" x14ac:dyDescent="0.25">
      <c r="A2" s="2">
        <v>10705020</v>
      </c>
      <c r="B2" s="26">
        <f ca="1">SUMIF(SAAOB!$B$42:$G$147,SUMIF!$A2,SAAOB!$C$42:$C$147)</f>
        <v>495000</v>
      </c>
      <c r="G2" s="26">
        <f ca="1">SUMIF(SAAOB!$B$42:$G$147,SUMIF!$A2,SAAOB!$E$42:$E$147)</f>
        <v>0</v>
      </c>
      <c r="L2" s="26">
        <f ca="1">SUMIF(SAAOB!$B$42:$G$147,SUMIF!$A2,SAAOB!$G$42:$G$147)</f>
        <v>495000</v>
      </c>
    </row>
    <row r="3" spans="1:16" x14ac:dyDescent="0.25">
      <c r="A3" s="2">
        <v>10705070</v>
      </c>
      <c r="B3" s="26">
        <f ca="1">SUMIF(SAAOB!$B$42:$G$147,SUMIF!$A3,SAAOB!$C$42:$C$147)</f>
        <v>0</v>
      </c>
      <c r="C3" s="26">
        <f ca="1">SUM(B1:B3)</f>
        <v>6795000</v>
      </c>
      <c r="D3" s="26">
        <v>6795000</v>
      </c>
      <c r="E3" s="26">
        <f ca="1">+D3-C3</f>
        <v>0</v>
      </c>
      <c r="F3" s="26" t="s">
        <v>94</v>
      </c>
      <c r="G3" s="26">
        <f ca="1">SUMIF(SAAOB!$B$42:$G$147,SUMIF!$A3,SAAOB!$E$42:$E$147)</f>
        <v>0</v>
      </c>
      <c r="H3" s="26">
        <f ca="1">SUM(G1:G3)</f>
        <v>4632774.47</v>
      </c>
      <c r="I3" s="26">
        <v>4632774.47</v>
      </c>
      <c r="J3" s="26">
        <f ca="1">+I3-H3</f>
        <v>0</v>
      </c>
      <c r="K3" s="26" t="s">
        <v>94</v>
      </c>
      <c r="L3" s="26">
        <f ca="1">SUMIF(SAAOB!$B$42:$G$147,SUMIF!$A3,SAAOB!$G$42:$G$147)</f>
        <v>0</v>
      </c>
      <c r="M3" s="26">
        <f ca="1">SUM(L1:L3)</f>
        <v>662225.53</v>
      </c>
      <c r="N3" s="26">
        <v>662225.53000000026</v>
      </c>
      <c r="O3" s="26">
        <f ca="1">+N3-M3</f>
        <v>0</v>
      </c>
      <c r="P3" s="26" t="s">
        <v>94</v>
      </c>
    </row>
    <row r="4" spans="1:16" x14ac:dyDescent="0.25">
      <c r="A4" s="2">
        <v>50201010</v>
      </c>
      <c r="B4" s="26">
        <f ca="1">SUMIF(SAAOB!$B$42:$G$147,SUMIF!$A4,SAAOB!$C$42:$C$147)</f>
        <v>950000</v>
      </c>
      <c r="G4" s="26">
        <f ca="1">SUMIF(SAAOB!$B$42:$G$147,SUMIF!$A4,SAAOB!$E$42:$E$147)</f>
        <v>0</v>
      </c>
      <c r="L4" s="26">
        <f ca="1">SUMIF(SAAOB!$B$42:$G$147,SUMIF!$A4,SAAOB!$G$42:$G$147)</f>
        <v>0</v>
      </c>
    </row>
    <row r="5" spans="1:16" x14ac:dyDescent="0.25">
      <c r="A5" s="2">
        <v>50202010</v>
      </c>
      <c r="B5" s="26">
        <f ca="1">SUMIF(SAAOB!$B$42:$G$147,SUMIF!$A5,SAAOB!$C$42:$C$147)</f>
        <v>1448850</v>
      </c>
      <c r="G5" s="26">
        <f ca="1">SUMIF(SAAOB!$B$42:$G$147,SUMIF!$A5,SAAOB!$E$42:$E$147)</f>
        <v>893850</v>
      </c>
      <c r="L5" s="26">
        <f ca="1">SUMIF(SAAOB!$B$42:$G$147,SUMIF!$A5,SAAOB!$G$42:$G$147)</f>
        <v>450000</v>
      </c>
    </row>
    <row r="6" spans="1:16" x14ac:dyDescent="0.25">
      <c r="A6" s="2">
        <v>50203070</v>
      </c>
      <c r="B6" s="26">
        <f ca="1">SUMIF(SAAOB!$B$42:$G$147,SUMIF!$A6,SAAOB!$C$42:$C$147)</f>
        <v>90000</v>
      </c>
      <c r="G6" s="26">
        <f ca="1">SUMIF(SAAOB!$B$42:$G$147,SUMIF!$A6,SAAOB!$E$42:$E$147)</f>
        <v>0</v>
      </c>
      <c r="L6" s="26">
        <f ca="1">SUMIF(SAAOB!$B$42:$G$147,SUMIF!$A6,SAAOB!$G$42:$G$147)</f>
        <v>0</v>
      </c>
    </row>
    <row r="7" spans="1:16" x14ac:dyDescent="0.25">
      <c r="A7" s="2">
        <v>50203990</v>
      </c>
      <c r="B7" s="26">
        <f ca="1">SUMIF(SAAOB!$B$42:$G$147,SUMIF!$A7,SAAOB!$C$42:$C$147)</f>
        <v>6337593.6200000001</v>
      </c>
      <c r="G7" s="26">
        <f ca="1">SUMIF(SAAOB!$B$42:$G$147,SUMIF!$A7,SAAOB!$E$42:$E$147)</f>
        <v>2009815</v>
      </c>
      <c r="L7" s="26">
        <f ca="1">SUMIF(SAAOB!$B$42:$G$147,SUMIF!$A7,SAAOB!$G$42:$G$147)</f>
        <v>3857593.62</v>
      </c>
    </row>
    <row r="8" spans="1:16" x14ac:dyDescent="0.25">
      <c r="A8" s="2">
        <v>50205020</v>
      </c>
      <c r="B8" s="26">
        <f ca="1">SUMIF(SAAOB!$B$42:$G$147,SUMIF!$A8,SAAOB!$C$42:$C$147)</f>
        <v>259600</v>
      </c>
      <c r="G8" s="26">
        <f ca="1">SUMIF(SAAOB!$B$42:$G$147,SUMIF!$A8,SAAOB!$E$42:$E$147)</f>
        <v>0</v>
      </c>
      <c r="L8" s="26">
        <f ca="1">SUMIF(SAAOB!$B$42:$G$147,SUMIF!$A8,SAAOB!$G$42:$G$147)</f>
        <v>249600</v>
      </c>
    </row>
    <row r="9" spans="1:16" x14ac:dyDescent="0.25">
      <c r="A9" s="2">
        <v>50206020</v>
      </c>
      <c r="B9" s="26">
        <f ca="1">SUMIF(SAAOB!$B$42:$G$147,SUMIF!$A9,SAAOB!$C$42:$C$147)</f>
        <v>250000</v>
      </c>
      <c r="G9" s="26">
        <f ca="1">SUMIF(SAAOB!$B$42:$G$147,SUMIF!$A9,SAAOB!$E$42:$E$147)</f>
        <v>0</v>
      </c>
      <c r="L9" s="26">
        <f ca="1">SUMIF(SAAOB!$B$42:$G$147,SUMIF!$A9,SAAOB!$G$42:$G$147)</f>
        <v>0</v>
      </c>
    </row>
    <row r="10" spans="1:16" x14ac:dyDescent="0.25">
      <c r="A10" s="2">
        <v>50211990</v>
      </c>
      <c r="B10" s="26">
        <f ca="1">SUMIF(SAAOB!$B$42:$G$147,SUMIF!$A10,SAAOB!$C$42:$C$147)</f>
        <v>4035000</v>
      </c>
      <c r="G10" s="26">
        <f ca="1">SUMIF(SAAOB!$B$42:$G$147,SUMIF!$A10,SAAOB!$E$42:$E$147)</f>
        <v>2118316.91</v>
      </c>
      <c r="L10" s="26">
        <f ca="1">SUMIF(SAAOB!$B$42:$G$147,SUMIF!$A10,SAAOB!$G$42:$G$147)</f>
        <v>1066683.0900000001</v>
      </c>
    </row>
    <row r="11" spans="1:16" x14ac:dyDescent="0.25">
      <c r="A11" s="2">
        <v>50213040</v>
      </c>
      <c r="B11" s="26">
        <f ca="1">SUMIF(SAAOB!$B$42:$G$147,SUMIF!$A11,SAAOB!$C$42:$C$147)</f>
        <v>5700000</v>
      </c>
      <c r="G11" s="26">
        <f ca="1">SUMIF(SAAOB!$B$42:$G$147,SUMIF!$A11,SAAOB!$E$42:$E$147)</f>
        <v>3545058.79</v>
      </c>
      <c r="L11" s="26">
        <f ca="1">SUMIF(SAAOB!$B$42:$G$147,SUMIF!$A11,SAAOB!$G$42:$G$147)</f>
        <v>254941.21000000014</v>
      </c>
    </row>
    <row r="12" spans="1:16" x14ac:dyDescent="0.25">
      <c r="A12" s="2">
        <v>50214030</v>
      </c>
      <c r="B12" s="26">
        <f ca="1">SUMIF(SAAOB!$B$42:$G$147,SUMIF!$A12,SAAOB!$C$42:$C$147)</f>
        <v>6000000</v>
      </c>
      <c r="G12" s="26">
        <f ca="1">SUMIF(SAAOB!$B$42:$G$147,SUMIF!$A12,SAAOB!$E$42:$E$147)</f>
        <v>5989700</v>
      </c>
      <c r="L12" s="26">
        <f ca="1">SUMIF(SAAOB!$B$42:$G$147,SUMIF!$A12,SAAOB!$G$42:$G$147)</f>
        <v>6000</v>
      </c>
    </row>
    <row r="13" spans="1:16" x14ac:dyDescent="0.25">
      <c r="A13" s="2">
        <v>50216030</v>
      </c>
      <c r="B13" s="26">
        <f ca="1">SUMIF(SAAOB!$B$42:$G$147,SUMIF!$A13,SAAOB!$C$42:$C$147)</f>
        <v>40000</v>
      </c>
      <c r="G13" s="26">
        <f ca="1">SUMIF(SAAOB!$B$42:$G$147,SUMIF!$A13,SAAOB!$E$42:$E$147)</f>
        <v>0</v>
      </c>
      <c r="L13" s="26">
        <f ca="1">SUMIF(SAAOB!$B$42:$G$147,SUMIF!$A13,SAAOB!$G$42:$G$147)</f>
        <v>0</v>
      </c>
    </row>
    <row r="14" spans="1:16" x14ac:dyDescent="0.25">
      <c r="A14" s="2">
        <v>50299020</v>
      </c>
      <c r="B14" s="26">
        <f ca="1">SUMIF(SAAOB!$B$42:$G$147,SUMIF!$A14,SAAOB!$C$42:$C$147)</f>
        <v>1782247.5</v>
      </c>
      <c r="G14" s="26">
        <f ca="1">SUMIF(SAAOB!$B$42:$G$147,SUMIF!$A14,SAAOB!$E$42:$E$147)</f>
        <v>1746595.2</v>
      </c>
      <c r="L14" s="26">
        <f ca="1">SUMIF(SAAOB!$B$42:$G$147,SUMIF!$A14,SAAOB!$G$42:$G$147)</f>
        <v>35652.300000000047</v>
      </c>
    </row>
    <row r="15" spans="1:16" x14ac:dyDescent="0.25">
      <c r="A15" s="2">
        <v>50299030</v>
      </c>
      <c r="B15" s="26">
        <f ca="1">SUMIF(SAAOB!$B$42:$G$147,SUMIF!$A15,SAAOB!$C$42:$C$147)</f>
        <v>2850000</v>
      </c>
      <c r="C15" s="26">
        <f ca="1">SUM(B4:B15)</f>
        <v>29743291.120000001</v>
      </c>
      <c r="D15" s="26">
        <v>29743291.120000001</v>
      </c>
      <c r="E15" s="26">
        <f ca="1">+D15-C15</f>
        <v>0</v>
      </c>
      <c r="F15" s="26" t="s">
        <v>94</v>
      </c>
      <c r="G15" s="26">
        <f ca="1">SUMIF(SAAOB!$B$42:$G$147,SUMIF!$A15,SAAOB!$E$42:$E$147)</f>
        <v>0</v>
      </c>
      <c r="H15" s="26">
        <f ca="1">SUM(G4:G15)</f>
        <v>16303335.899999999</v>
      </c>
      <c r="I15" s="26">
        <v>16303335.9</v>
      </c>
      <c r="J15" s="26">
        <f ca="1">+I15-H15</f>
        <v>0</v>
      </c>
      <c r="K15" s="26" t="s">
        <v>94</v>
      </c>
      <c r="L15" s="26">
        <f ca="1">SUMIF(SAAOB!$B$42:$G$147,SUMIF!$A15,SAAOB!$G$42:$G$147)</f>
        <v>0</v>
      </c>
      <c r="M15" s="26">
        <f ca="1">SUM(L4:L15)</f>
        <v>5920470.2199999997</v>
      </c>
      <c r="N15" s="26">
        <v>5920470.2200000007</v>
      </c>
      <c r="O15" s="26">
        <f ca="1">+N15-M15</f>
        <v>0</v>
      </c>
      <c r="P15" s="26" t="s">
        <v>94</v>
      </c>
    </row>
    <row r="16" spans="1:16" x14ac:dyDescent="0.25">
      <c r="A16" s="2" t="s">
        <v>9</v>
      </c>
      <c r="B16" s="26">
        <f ca="1">SUM(B1:B15)</f>
        <v>36538291.120000005</v>
      </c>
      <c r="C16" s="26">
        <v>36538291.119999997</v>
      </c>
      <c r="D16" s="26">
        <f ca="1">+C16-B16</f>
        <v>0</v>
      </c>
      <c r="E16" s="26" t="s">
        <v>94</v>
      </c>
      <c r="G16" s="26">
        <f ca="1">SUM(G1:G15)</f>
        <v>20936110.369999997</v>
      </c>
      <c r="H16" s="26">
        <v>20936110.370000001</v>
      </c>
      <c r="I16" s="26">
        <f ca="1">+H16-G16</f>
        <v>0</v>
      </c>
      <c r="J16" s="26" t="s">
        <v>94</v>
      </c>
      <c r="L16" s="26">
        <f ca="1">SUM(L1:L15)</f>
        <v>6582695.75</v>
      </c>
      <c r="M16" s="26">
        <v>6582695.75</v>
      </c>
      <c r="N16" s="26">
        <f ca="1">+M16-L16</f>
        <v>0</v>
      </c>
      <c r="O16" s="26" t="s">
        <v>94</v>
      </c>
    </row>
    <row r="17" spans="1:12" x14ac:dyDescent="0.25">
      <c r="A17" s="2"/>
    </row>
    <row r="19" spans="1:12" x14ac:dyDescent="0.25">
      <c r="A19" t="s">
        <v>93</v>
      </c>
      <c r="G19" s="26" t="s">
        <v>95</v>
      </c>
      <c r="L19" s="26" t="s">
        <v>96</v>
      </c>
    </row>
  </sheetData>
  <sheetProtection sheet="1" objects="1" scenarios="1"/>
  <sortState ref="A1:A106">
    <sortCondition ref="A1:A10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SAAOB</vt:lpstr>
      <vt:lpstr>SUMIF</vt:lpstr>
      <vt:lpstr>Sheet3</vt:lpstr>
      <vt:lpstr>SAAOB!Print_Area</vt:lpstr>
      <vt:lpstr>SAAOB!Print_Titles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2021-01-17T09:22:33Z</cp:lastPrinted>
  <dcterms:created xsi:type="dcterms:W3CDTF">2021-01-15T09:28:29Z</dcterms:created>
  <dcterms:modified xsi:type="dcterms:W3CDTF">2021-01-21T02:50:49Z</dcterms:modified>
</cp:coreProperties>
</file>