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-092\Dropbox\val Files\SAAOB\2019\Sept\For accounting 3rd qtr 2019\"/>
    </mc:Choice>
  </mc:AlternateContent>
  <bookViews>
    <workbookView xWindow="0" yWindow="0" windowWidth="19200" windowHeight="10725" firstSheet="1" activeTab="1"/>
  </bookViews>
  <sheets>
    <sheet name="Sheet1" sheetId="1" state="hidden" r:id="rId1"/>
    <sheet name="prin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2" l="1"/>
  <c r="D37" i="2"/>
  <c r="D26" i="2" l="1"/>
  <c r="E35" i="2" l="1"/>
  <c r="E20" i="2"/>
  <c r="F20" i="2" s="1"/>
  <c r="D18" i="2"/>
  <c r="E43" i="2" l="1"/>
  <c r="E42" i="2"/>
  <c r="E41" i="2"/>
  <c r="E39" i="2"/>
  <c r="E38" i="2"/>
  <c r="E37" i="2"/>
  <c r="E36" i="2"/>
  <c r="E34" i="2"/>
  <c r="E33" i="2"/>
  <c r="E32" i="2"/>
  <c r="E31" i="2"/>
  <c r="E30" i="2"/>
  <c r="E29" i="2"/>
  <c r="E28" i="2"/>
  <c r="E27" i="2"/>
  <c r="E26" i="2"/>
  <c r="E25" i="2"/>
  <c r="E24" i="2"/>
  <c r="H44" i="2"/>
  <c r="E44" i="2" s="1"/>
  <c r="E18" i="2" l="1"/>
  <c r="F44" i="2"/>
  <c r="F43" i="2"/>
  <c r="F42" i="2"/>
  <c r="F41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D14" i="2"/>
  <c r="F18" i="2" l="1"/>
  <c r="F14" i="2" s="1"/>
  <c r="E14" i="2"/>
  <c r="E41" i="1"/>
  <c r="E17" i="1" l="1"/>
  <c r="E13" i="1" s="1"/>
  <c r="D17" i="1"/>
  <c r="D13" i="1" s="1"/>
  <c r="F41" i="1" l="1"/>
  <c r="F40" i="1"/>
  <c r="F39" i="1"/>
  <c r="F38" i="1"/>
  <c r="F35" i="1"/>
  <c r="F34" i="1"/>
  <c r="F33" i="1"/>
  <c r="F32" i="1"/>
  <c r="F31" i="1"/>
  <c r="F30" i="1"/>
  <c r="F29" i="1"/>
  <c r="F28" i="1"/>
  <c r="F26" i="1"/>
  <c r="F25" i="1"/>
  <c r="F24" i="1"/>
  <c r="F23" i="1"/>
  <c r="F22" i="1"/>
  <c r="F21" i="1"/>
  <c r="F20" i="1"/>
  <c r="F19" i="1"/>
  <c r="F17" i="1" l="1"/>
  <c r="F13" i="1" s="1"/>
</calcChain>
</file>

<file path=xl/sharedStrings.xml><?xml version="1.0" encoding="utf-8"?>
<sst xmlns="http://schemas.openxmlformats.org/spreadsheetml/2006/main" count="159" uniqueCount="98">
  <si>
    <t xml:space="preserve">          </t>
  </si>
  <si>
    <t xml:space="preserve">          Education, Culture, Sports and Manpower Development                                       </t>
  </si>
  <si>
    <t xml:space="preserve">                                   Completion of Gabi Elementary School Gym, Compostela             </t>
  </si>
  <si>
    <t xml:space="preserve">                                   Completion of Mainit Elementary School Clinic Mainit, Nabunturan </t>
  </si>
  <si>
    <t xml:space="preserve">                                   Const. and Repair of Classrooms and Day Care Centers             </t>
  </si>
  <si>
    <t xml:space="preserve">                                   Const. of Bagong Silang National High School Gym, Maragusan      </t>
  </si>
  <si>
    <t xml:space="preserve">                                   Const. of Cabidianan National High School Gym, Nabunturan        </t>
  </si>
  <si>
    <t xml:space="preserve">                                   Const. of Cagan Day Care Center, New Bataan                      </t>
  </si>
  <si>
    <t xml:space="preserve">                                   Const. of Elizalde Elementary School Gym, Maco                   </t>
  </si>
  <si>
    <t xml:space="preserve">                                   Const. of Golden Valley National High School Gym                 </t>
  </si>
  <si>
    <t xml:space="preserve">                                   Const. of Magnaga National High School Social Hall, Pantukan     </t>
  </si>
  <si>
    <t xml:space="preserve">                                   Const. of Mapawa National High School Gym, Maragusan             </t>
  </si>
  <si>
    <t xml:space="preserve">                                   Const. of MP Bldg. Kingking CES, Kingking, Pantukan              </t>
  </si>
  <si>
    <t xml:space="preserve">                                   Const. of Napnapan Day Care Center, Pantukan                     </t>
  </si>
  <si>
    <t xml:space="preserve">                                   Construction Materials for the Repair of School Buildings        </t>
  </si>
  <si>
    <t xml:space="preserve">                                   Construction of 1 Classroom for Kindergarten -Kapatagan E/S, Laak</t>
  </si>
  <si>
    <t xml:space="preserve">                                   Construction of 1 unit Flag Pole at DepEd Building               </t>
  </si>
  <si>
    <t xml:space="preserve">                                   Construction of Panibasan National High School Gym, Maco         </t>
  </si>
  <si>
    <t xml:space="preserve">                                   Upgrading of Mabini National High School Gym, Mabini             </t>
  </si>
  <si>
    <t xml:space="preserve">                                   Upgrading of Magnaga Elementary School Gym, Pantukan             </t>
  </si>
  <si>
    <t>FUNCTION/PROGRAM/PROJECT</t>
  </si>
  <si>
    <t>CODE</t>
  </si>
  <si>
    <t>Republic of the  Philippines</t>
  </si>
  <si>
    <t>PROVINCE OF COMPOSTELA VALLEY</t>
  </si>
  <si>
    <t>Capitol Building, Cabidianan, Nabunturan, Compostela Valley</t>
  </si>
  <si>
    <t>STATEMENT OF ALLOTMENTS, OBLIGATIONS AND BALANCES</t>
  </si>
  <si>
    <t>(Continuing Allotment)</t>
  </si>
  <si>
    <t>SPECIAL EDUCATION FUND</t>
  </si>
  <si>
    <t>ALLOTMENTS</t>
  </si>
  <si>
    <t>OBLIGATIONS</t>
  </si>
  <si>
    <t>BALANCES OF</t>
  </si>
  <si>
    <t>Remarks</t>
  </si>
  <si>
    <t xml:space="preserve">                                   Improvement of Multi-Purpose Building/Gym of Lorenzo NHS</t>
  </si>
  <si>
    <t>TOTAL</t>
  </si>
  <si>
    <t xml:space="preserve">          A)  ELEMENTARY/SECONDARY EDUCATION              </t>
  </si>
  <si>
    <t>Capital Outlay</t>
  </si>
  <si>
    <t>School Buildings</t>
  </si>
  <si>
    <t>SB#1 2017</t>
  </si>
  <si>
    <t>AB 2018</t>
  </si>
  <si>
    <t xml:space="preserve">Declared </t>
  </si>
  <si>
    <t>Completed 07/31/18</t>
  </si>
  <si>
    <t>Completed 01/14/19</t>
  </si>
  <si>
    <t>EVA JEAN S. LICAYAN</t>
  </si>
  <si>
    <t>Provincial Budget Officer</t>
  </si>
  <si>
    <t xml:space="preserve">                     REYMOND VAL J. NAQUILA                                                                                                                        </t>
  </si>
  <si>
    <t xml:space="preserve">                              Budget Officer II                                                                                                                                                           </t>
  </si>
  <si>
    <t>Prepared by:</t>
  </si>
  <si>
    <t xml:space="preserve"> Reviewed by:</t>
  </si>
  <si>
    <t>Noted by:</t>
  </si>
  <si>
    <t xml:space="preserve">                     NOVAH MAY D. DELIMA</t>
  </si>
  <si>
    <t xml:space="preserve">                    Budget Officer III- Designate</t>
  </si>
  <si>
    <t>As of March 31, 2019</t>
  </si>
  <si>
    <t xml:space="preserve">                                   Const. of Lagab Elementary School Social Hall, Compostela       </t>
  </si>
  <si>
    <t>Completed 09/28/2018</t>
  </si>
  <si>
    <t xml:space="preserve">                     Construction of 1 unit Flag Pole at DepEd Building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</si>
  <si>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</si>
  <si>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</si>
  <si>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</si>
  <si>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</si>
  <si>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</si>
  <si>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</si>
  <si>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</si>
  <si>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</si>
  <si>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</si>
  <si>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</si>
  <si>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 xml:space="preserve">                                   Improvement of Multi-Purpose Building/Gym of Lorenzo NHS, Mawab</t>
  </si>
  <si>
    <t>AB 2018 Completed 10/29/18</t>
  </si>
  <si>
    <t>SB#1 2017 Completed 07/31/18</t>
  </si>
  <si>
    <t>AB 2018 Completed 3/20/19</t>
  </si>
  <si>
    <t>AB 2018 Completed 3/11/19</t>
  </si>
  <si>
    <t>AB 2018 Completed 3/29/19</t>
  </si>
  <si>
    <t>AB 2018 Completed 12/28/18</t>
  </si>
  <si>
    <t>AB 2018 Completed 2/10/19</t>
  </si>
  <si>
    <t>AB 2018 Completed 4/30/19</t>
  </si>
  <si>
    <t>AB 2018 Completed 03/9/19</t>
  </si>
  <si>
    <t xml:space="preserve">                   Construction of Kingking Central Elementary School Fence, </t>
  </si>
  <si>
    <t xml:space="preserve">                       Kingking, Pantukan </t>
  </si>
  <si>
    <t>Other Land Improvements</t>
  </si>
  <si>
    <t xml:space="preserve">                                   Construction and Repair of Classrooms and Day Care Centers             </t>
  </si>
  <si>
    <t xml:space="preserve">                                   Construction of Bagong Silang National High School Gym, Maragusan      </t>
  </si>
  <si>
    <t xml:space="preserve">                                   Construction of Cabidianan National High School Gym, Nabunturan        </t>
  </si>
  <si>
    <t xml:space="preserve">                                   Construction of Cagan Day Care Center, New Bataan                      </t>
  </si>
  <si>
    <t xml:space="preserve">                                   Construction of Elizalde Elementary School Gym, Maco                   </t>
  </si>
  <si>
    <t xml:space="preserve">                                   Construction of Golden Valley National High School Gym                 </t>
  </si>
  <si>
    <t xml:space="preserve">                                   Construction of Lagab Elementary School Social Hall, Compostela       </t>
  </si>
  <si>
    <t xml:space="preserve">                                   Construction of Magnaga National High School Social Hall, Pantukan     </t>
  </si>
  <si>
    <t xml:space="preserve">                                   Construction of Mapawa National High School Gym, Maragusan             </t>
  </si>
  <si>
    <t xml:space="preserve">                                   Construction of MP Bldg. Kingking CES, Kingking, Pantukan              </t>
  </si>
  <si>
    <t xml:space="preserve">                                   Construction of Napnapan Day Care Center, Pantukan                     </t>
  </si>
  <si>
    <t xml:space="preserve">                                   Construction Materials for the Repair of School Bldgs. and Other Facilities:</t>
  </si>
  <si>
    <t>AB 2018 Completed on 5/31/19</t>
  </si>
  <si>
    <t>AB 2018 Completed 6/28/19</t>
  </si>
  <si>
    <t>Provincial Budget Office</t>
  </si>
  <si>
    <t xml:space="preserve">                            Budget Officer III</t>
  </si>
  <si>
    <t>As of September 30, 2019</t>
  </si>
  <si>
    <t>AB 2018 Completed 08/5/19</t>
  </si>
  <si>
    <t xml:space="preserve">                              Budget Officer I                                                                                                                                                          </t>
  </si>
  <si>
    <t>Declared Savings for SB#3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</si>
</sst>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7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sz val="7"/>
      <color theme="1"/>
      <name val="Arial Narrow"/>
      <family val="2"/>
    </font>
    <font>
      <b/>
      <sz val="8"/>
      <color theme="1"/>
      <name val="Arial Narrow"/>
      <family val="2"/>
    </font>
    <font>
      <b/>
      <sz val="7"/>
      <color theme="1"/>
      <name val="Arial Narrow"/>
      <family val="2"/>
    </font>
    <font>
      <sz val="12"/>
      <name val="Courier"/>
      <family val="3"/>
    </font>
    <font>
      <b/>
      <sz val="8"/>
      <name val="Arial Narrow"/>
      <family val="2"/>
    </font>
    <font>
      <b/>
      <u/>
      <sz val="8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b/>
      <u val="singleAccounting"/>
      <sz val="8"/>
      <name val="Arial Narrow"/>
      <family val="2"/>
    </font>
    <font>
      <b/>
      <sz val="7"/>
      <name val="Arial Narrow"/>
      <family val="2"/>
    </font>
    <font>
      <b/>
      <u/>
      <sz val="7"/>
      <name val="Arial Narrow"/>
      <family val="2"/>
    </font>
    <font>
      <sz val="10"/>
      <name val="Arial Narrow"/>
      <family val="2"/>
    </font>
    <font>
      <b/>
      <u val="singleAccounting"/>
      <sz val="7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43" fontId="2" fillId="0" borderId="0" xfId="1" applyFont="1"/>
    <xf numFmtId="0" fontId="4" fillId="0" borderId="0" xfId="0" applyFont="1"/>
    <xf numFmtId="0" fontId="5" fillId="0" borderId="0" xfId="0" applyFont="1" applyAlignment="1">
      <alignment horizontal="center"/>
    </xf>
    <xf numFmtId="43" fontId="4" fillId="0" borderId="0" xfId="1" applyFont="1"/>
    <xf numFmtId="0" fontId="7" fillId="0" borderId="0" xfId="2" applyFont="1"/>
    <xf numFmtId="0" fontId="7" fillId="0" borderId="0" xfId="2" applyFont="1" applyAlignment="1" applyProtection="1">
      <alignment horizontal="center"/>
    </xf>
    <xf numFmtId="43" fontId="7" fillId="0" borderId="0" xfId="1" applyFont="1"/>
    <xf numFmtId="0" fontId="7" fillId="0" borderId="0" xfId="2" applyFont="1" applyAlignment="1">
      <alignment horizontal="center"/>
    </xf>
    <xf numFmtId="0" fontId="9" fillId="0" borderId="0" xfId="2" applyFont="1"/>
    <xf numFmtId="43" fontId="4" fillId="0" borderId="1" xfId="1" applyFont="1" applyBorder="1"/>
    <xf numFmtId="43" fontId="4" fillId="0" borderId="0" xfId="1" applyFont="1" applyBorder="1"/>
    <xf numFmtId="43" fontId="10" fillId="0" borderId="0" xfId="1" applyFont="1" applyBorder="1" applyAlignment="1">
      <alignment horizontal="center"/>
    </xf>
    <xf numFmtId="0" fontId="2" fillId="0" borderId="0" xfId="0" applyFont="1" applyAlignment="1">
      <alignment horizontal="right"/>
    </xf>
    <xf numFmtId="43" fontId="7" fillId="0" borderId="0" xfId="1" applyFont="1" applyAlignment="1">
      <alignment horizontal="right"/>
    </xf>
    <xf numFmtId="43" fontId="8" fillId="0" borderId="0" xfId="1" applyFont="1" applyBorder="1" applyAlignment="1" applyProtection="1">
      <alignment horizontal="right"/>
    </xf>
    <xf numFmtId="43" fontId="8" fillId="0" borderId="0" xfId="1" applyFont="1" applyFill="1" applyBorder="1" applyAlignment="1" applyProtection="1">
      <alignment horizontal="right"/>
    </xf>
    <xf numFmtId="43" fontId="12" fillId="0" borderId="0" xfId="2" applyNumberFormat="1" applyFont="1" applyBorder="1" applyAlignment="1">
      <alignment horizontal="center"/>
    </xf>
    <xf numFmtId="0" fontId="13" fillId="0" borderId="0" xfId="2" applyFont="1" applyAlignment="1" applyProtection="1">
      <alignment horizontal="center"/>
    </xf>
    <xf numFmtId="0" fontId="13" fillId="0" borderId="0" xfId="2" applyFont="1"/>
    <xf numFmtId="0" fontId="3" fillId="0" borderId="0" xfId="0" applyFont="1"/>
    <xf numFmtId="0" fontId="14" fillId="0" borderId="0" xfId="0" applyFont="1" applyBorder="1" applyAlignment="1">
      <alignment horizontal="center"/>
    </xf>
    <xf numFmtId="43" fontId="2" fillId="2" borderId="0" xfId="1" applyFont="1" applyFill="1"/>
    <xf numFmtId="43" fontId="9" fillId="0" borderId="0" xfId="1" applyFont="1" applyBorder="1" applyAlignment="1">
      <alignment horizontal="center"/>
    </xf>
    <xf numFmtId="0" fontId="7" fillId="0" borderId="0" xfId="2" applyFont="1" applyAlignment="1" applyProtection="1"/>
    <xf numFmtId="0" fontId="11" fillId="2" borderId="0" xfId="2" applyFont="1" applyFill="1" applyAlignment="1">
      <alignment horizontal="center"/>
    </xf>
    <xf numFmtId="43" fontId="10" fillId="2" borderId="0" xfId="1" applyFont="1" applyFill="1" applyBorder="1" applyAlignment="1">
      <alignment horizontal="center"/>
    </xf>
    <xf numFmtId="0" fontId="2" fillId="0" borderId="0" xfId="0" applyFont="1" applyAlignment="1">
      <alignment horizontal="left" vertical="top"/>
    </xf>
    <xf numFmtId="43" fontId="2" fillId="0" borderId="0" xfId="1" applyFont="1" applyAlignment="1"/>
    <xf numFmtId="43" fontId="15" fillId="0" borderId="0" xfId="1" applyFont="1" applyBorder="1" applyAlignment="1"/>
    <xf numFmtId="43" fontId="2" fillId="0" borderId="0" xfId="1" applyFont="1" applyAlignment="1">
      <alignment horizontal="center"/>
    </xf>
    <xf numFmtId="0" fontId="2" fillId="0" borderId="0" xfId="0" applyFont="1" applyAlignment="1">
      <alignment horizontal="left"/>
    </xf>
    <xf numFmtId="43" fontId="2" fillId="3" borderId="0" xfId="1" applyFont="1" applyFill="1"/>
    <xf numFmtId="0" fontId="7" fillId="0" borderId="0" xfId="2" applyFont="1" applyFill="1" applyAlignment="1" applyProtection="1"/>
    <xf numFmtId="0" fontId="7" fillId="0" borderId="0" xfId="2" applyFont="1" applyFill="1"/>
    <xf numFmtId="43" fontId="7" fillId="0" borderId="0" xfId="1" applyFont="1" applyFill="1"/>
    <xf numFmtId="0" fontId="13" fillId="0" borderId="0" xfId="2" applyFont="1" applyFill="1"/>
    <xf numFmtId="0" fontId="13" fillId="0" borderId="0" xfId="2" applyFont="1" applyFill="1" applyAlignment="1" applyProtection="1">
      <alignment horizontal="center"/>
    </xf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right"/>
    </xf>
    <xf numFmtId="43" fontId="7" fillId="0" borderId="0" xfId="1" applyFont="1" applyFill="1" applyAlignment="1">
      <alignment horizontal="right"/>
    </xf>
    <xf numFmtId="0" fontId="14" fillId="0" borderId="0" xfId="0" applyFont="1" applyFill="1" applyBorder="1" applyAlignment="1">
      <alignment horizontal="center"/>
    </xf>
    <xf numFmtId="0" fontId="9" fillId="0" borderId="0" xfId="2" applyFont="1" applyFill="1"/>
    <xf numFmtId="0" fontId="3" fillId="0" borderId="0" xfId="0" applyFont="1" applyFill="1" applyAlignment="1">
      <alignment horizontal="center"/>
    </xf>
    <xf numFmtId="43" fontId="4" fillId="0" borderId="1" xfId="1" applyFont="1" applyFill="1" applyBorder="1"/>
    <xf numFmtId="43" fontId="2" fillId="0" borderId="0" xfId="1" applyFont="1" applyFill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43" fontId="4" fillId="0" borderId="0" xfId="1" applyFont="1" applyFill="1"/>
    <xf numFmtId="43" fontId="4" fillId="0" borderId="0" xfId="1" applyFont="1" applyFill="1" applyBorder="1"/>
    <xf numFmtId="0" fontId="2" fillId="0" borderId="0" xfId="0" applyFont="1" applyFill="1" applyAlignment="1">
      <alignment horizontal="left" vertical="top"/>
    </xf>
    <xf numFmtId="43" fontId="9" fillId="0" borderId="0" xfId="1" applyFont="1" applyFill="1" applyBorder="1" applyAlignment="1">
      <alignment horizontal="center"/>
    </xf>
    <xf numFmtId="43" fontId="2" fillId="0" borderId="0" xfId="1" applyFont="1" applyFill="1" applyAlignment="1"/>
    <xf numFmtId="43" fontId="2" fillId="0" borderId="0" xfId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43" fontId="7" fillId="0" borderId="0" xfId="1" applyFont="1" applyFill="1" applyAlignment="1" applyProtection="1">
      <alignment horizontal="center"/>
    </xf>
    <xf numFmtId="43" fontId="2" fillId="0" borderId="0" xfId="1" applyFont="1" applyFill="1" applyBorder="1"/>
    <xf numFmtId="43" fontId="13" fillId="0" borderId="0" xfId="1" applyFont="1" applyFill="1" applyAlignment="1">
      <alignment horizontal="left" vertical="center"/>
    </xf>
    <xf numFmtId="0" fontId="13" fillId="0" borderId="0" xfId="2" applyFont="1" applyFill="1" applyAlignment="1" applyProtection="1">
      <alignment horizontal="left" vertical="center"/>
    </xf>
    <xf numFmtId="0" fontId="3" fillId="0" borderId="0" xfId="0" applyFont="1" applyFill="1" applyAlignment="1">
      <alignment horizontal="left" vertical="center"/>
    </xf>
    <xf numFmtId="43" fontId="16" fillId="0" borderId="0" xfId="2" applyNumberFormat="1" applyFont="1" applyFill="1" applyBorder="1" applyAlignment="1">
      <alignment horizontal="left" vertical="center"/>
    </xf>
    <xf numFmtId="43" fontId="11" fillId="0" borderId="0" xfId="1" applyFont="1" applyFill="1" applyBorder="1" applyAlignment="1">
      <alignment horizontal="left" vertical="center"/>
    </xf>
    <xf numFmtId="43" fontId="13" fillId="0" borderId="0" xfId="1" applyFont="1" applyFill="1" applyBorder="1" applyAlignment="1">
      <alignment horizontal="left" vertical="center"/>
    </xf>
    <xf numFmtId="43" fontId="3" fillId="0" borderId="0" xfId="1" applyFont="1" applyFill="1" applyAlignment="1">
      <alignment horizontal="left" vertical="center"/>
    </xf>
    <xf numFmtId="43" fontId="7" fillId="0" borderId="0" xfId="1" applyFont="1" applyFill="1" applyAlignment="1">
      <alignment horizontal="center"/>
    </xf>
    <xf numFmtId="43" fontId="11" fillId="0" borderId="0" xfId="1" applyFont="1" applyFill="1" applyBorder="1" applyAlignment="1">
      <alignment horizontal="left" vertical="center" wrapText="1"/>
    </xf>
    <xf numFmtId="0" fontId="11" fillId="0" borderId="0" xfId="2" applyFont="1" applyFill="1" applyAlignment="1">
      <alignment horizontal="left" vertical="center"/>
    </xf>
    <xf numFmtId="0" fontId="7" fillId="0" borderId="0" xfId="2" applyFont="1" applyFill="1" applyAlignment="1" applyProtection="1">
      <alignment horizontal="center"/>
    </xf>
    <xf numFmtId="0" fontId="7" fillId="0" borderId="0" xfId="2" applyFont="1" applyAlignment="1" applyProtection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2" applyFont="1" applyFill="1" applyAlignment="1" applyProtection="1">
      <alignment horizontal="center"/>
    </xf>
    <xf numFmtId="0" fontId="8" fillId="0" borderId="0" xfId="0" applyFont="1" applyFill="1" applyBorder="1" applyAlignment="1">
      <alignment horizontal="center"/>
    </xf>
    <xf numFmtId="0" fontId="10" fillId="0" borderId="0" xfId="2" applyFont="1" applyFill="1" applyAlignment="1" applyProtection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B5270B"/>
      <color rgb="FF9442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152400</xdr:rowOff>
    </xdr:from>
    <xdr:to>
      <xdr:col>1</xdr:col>
      <xdr:colOff>1019175</xdr:colOff>
      <xdr:row>6</xdr:row>
      <xdr:rowOff>0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025" y="152400"/>
          <a:ext cx="8667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152400</xdr:rowOff>
    </xdr:from>
    <xdr:to>
      <xdr:col>1</xdr:col>
      <xdr:colOff>1264227</xdr:colOff>
      <xdr:row>7</xdr:row>
      <xdr:rowOff>0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5355" y="152400"/>
          <a:ext cx="1111827" cy="10079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6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I30" sqref="I30"/>
    </sheetView>
  </sheetViews>
  <sheetFormatPr defaultRowHeight="12.75" x14ac:dyDescent="0.25"/>
  <cols>
    <col min="1" max="1" width="7.5" style="1" customWidth="1"/>
    <col min="2" max="2" width="57.33203125" style="1" customWidth="1"/>
    <col min="3" max="3" width="7.5" style="22" customWidth="1"/>
    <col min="4" max="4" width="12.5" style="1" customWidth="1"/>
    <col min="5" max="5" width="13" style="1" bestFit="1" customWidth="1"/>
    <col min="6" max="6" width="13" style="1" customWidth="1"/>
    <col min="7" max="7" width="14.33203125" style="1" bestFit="1" customWidth="1"/>
    <col min="8" max="16384" width="9.33203125" style="1"/>
  </cols>
  <sheetData>
    <row r="1" spans="1:24" s="7" customFormat="1" x14ac:dyDescent="0.25">
      <c r="A1" s="71" t="s">
        <v>22</v>
      </c>
      <c r="B1" s="71"/>
      <c r="C1" s="71"/>
      <c r="D1" s="71"/>
      <c r="E1" s="71"/>
      <c r="F1" s="71"/>
      <c r="G1" s="71"/>
      <c r="H1" s="26"/>
      <c r="I1" s="8"/>
      <c r="J1" s="8"/>
      <c r="P1" s="9"/>
      <c r="Q1" s="9"/>
      <c r="R1" s="9"/>
      <c r="T1" s="9"/>
      <c r="U1" s="9"/>
      <c r="V1" s="9"/>
      <c r="X1" s="9"/>
    </row>
    <row r="2" spans="1:24" s="7" customFormat="1" ht="13.5" customHeight="1" x14ac:dyDescent="0.25">
      <c r="A2" s="71" t="s">
        <v>23</v>
      </c>
      <c r="B2" s="71"/>
      <c r="C2" s="71"/>
      <c r="D2" s="71"/>
      <c r="E2" s="71"/>
      <c r="F2" s="71"/>
      <c r="G2" s="71"/>
      <c r="H2" s="8"/>
      <c r="I2" s="8"/>
      <c r="J2" s="8"/>
      <c r="P2" s="9"/>
      <c r="Q2" s="9"/>
      <c r="R2" s="9"/>
      <c r="T2" s="9"/>
      <c r="U2" s="9"/>
      <c r="V2" s="9"/>
      <c r="X2" s="9"/>
    </row>
    <row r="3" spans="1:24" s="7" customFormat="1" ht="13.5" customHeight="1" x14ac:dyDescent="0.25">
      <c r="A3" s="71" t="s">
        <v>24</v>
      </c>
      <c r="B3" s="71"/>
      <c r="C3" s="71"/>
      <c r="D3" s="71"/>
      <c r="E3" s="71"/>
      <c r="F3" s="71"/>
      <c r="G3" s="71"/>
      <c r="H3" s="8"/>
      <c r="I3" s="8"/>
      <c r="J3" s="8"/>
      <c r="P3" s="9"/>
      <c r="Q3" s="9"/>
      <c r="R3" s="9"/>
      <c r="T3" s="9"/>
      <c r="U3" s="9"/>
      <c r="V3" s="9"/>
      <c r="X3" s="9"/>
    </row>
    <row r="4" spans="1:24" s="7" customFormat="1" ht="10.5" customHeight="1" x14ac:dyDescent="0.25">
      <c r="C4" s="21"/>
      <c r="E4" s="9"/>
      <c r="F4" s="9"/>
      <c r="G4" s="9"/>
      <c r="H4" s="9"/>
      <c r="I4" s="9"/>
      <c r="J4" s="10"/>
      <c r="P4" s="9"/>
      <c r="Q4" s="9"/>
      <c r="R4" s="9"/>
      <c r="T4" s="9"/>
      <c r="U4" s="9"/>
      <c r="V4" s="9"/>
      <c r="X4" s="9"/>
    </row>
    <row r="5" spans="1:24" s="7" customFormat="1" ht="13.5" customHeight="1" x14ac:dyDescent="0.25">
      <c r="A5" s="71" t="s">
        <v>25</v>
      </c>
      <c r="B5" s="71"/>
      <c r="C5" s="71"/>
      <c r="D5" s="71"/>
      <c r="E5" s="71"/>
      <c r="F5" s="71"/>
      <c r="G5" s="71"/>
      <c r="H5" s="8"/>
      <c r="I5" s="8"/>
      <c r="J5" s="8"/>
      <c r="P5" s="9"/>
      <c r="Q5" s="9"/>
      <c r="R5" s="9"/>
      <c r="T5" s="9"/>
      <c r="U5" s="9"/>
      <c r="V5" s="9"/>
      <c r="X5" s="9"/>
    </row>
    <row r="6" spans="1:24" s="7" customFormat="1" ht="13.5" customHeight="1" x14ac:dyDescent="0.25">
      <c r="A6" s="71" t="s">
        <v>26</v>
      </c>
      <c r="B6" s="71"/>
      <c r="C6" s="71"/>
      <c r="D6" s="71"/>
      <c r="E6" s="71"/>
      <c r="F6" s="71"/>
      <c r="G6" s="71"/>
      <c r="H6" s="8"/>
      <c r="I6" s="8"/>
      <c r="J6" s="8"/>
      <c r="P6" s="9"/>
      <c r="Q6" s="9"/>
      <c r="R6" s="9"/>
      <c r="T6" s="9"/>
      <c r="U6" s="9"/>
      <c r="V6" s="9"/>
      <c r="X6" s="9"/>
    </row>
    <row r="7" spans="1:24" s="7" customFormat="1" ht="13.5" customHeight="1" x14ac:dyDescent="0.25">
      <c r="A7" s="71" t="s">
        <v>27</v>
      </c>
      <c r="B7" s="71"/>
      <c r="C7" s="71"/>
      <c r="D7" s="71"/>
      <c r="E7" s="71"/>
      <c r="F7" s="71"/>
      <c r="G7" s="71"/>
      <c r="H7" s="8"/>
      <c r="I7" s="8"/>
      <c r="J7" s="8"/>
      <c r="P7" s="9"/>
      <c r="Q7" s="9"/>
      <c r="R7" s="9"/>
      <c r="T7" s="9"/>
      <c r="U7" s="9"/>
      <c r="V7" s="9"/>
      <c r="X7" s="9"/>
    </row>
    <row r="8" spans="1:24" s="7" customFormat="1" ht="13.5" customHeight="1" x14ac:dyDescent="0.25">
      <c r="A8" s="71" t="s">
        <v>51</v>
      </c>
      <c r="B8" s="71"/>
      <c r="C8" s="71"/>
      <c r="D8" s="71"/>
      <c r="E8" s="71"/>
      <c r="F8" s="71"/>
      <c r="G8" s="71"/>
      <c r="H8" s="8"/>
      <c r="I8" s="8"/>
      <c r="J8" s="8"/>
      <c r="P8" s="9"/>
      <c r="Q8" s="9"/>
      <c r="R8" s="9"/>
      <c r="T8" s="9"/>
      <c r="U8" s="9"/>
      <c r="V8" s="9"/>
      <c r="X8" s="9"/>
    </row>
    <row r="9" spans="1:24" s="7" customFormat="1" x14ac:dyDescent="0.25">
      <c r="B9" s="8"/>
      <c r="C9" s="20"/>
      <c r="D9" s="8"/>
      <c r="E9" s="8"/>
      <c r="F9" s="8"/>
      <c r="G9" s="8"/>
      <c r="H9" s="8"/>
      <c r="I9" s="8"/>
      <c r="J9" s="8"/>
      <c r="P9" s="9"/>
      <c r="Q9" s="9"/>
      <c r="R9" s="9"/>
      <c r="T9" s="9"/>
      <c r="U9" s="9"/>
      <c r="V9" s="9"/>
      <c r="X9" s="9"/>
    </row>
    <row r="10" spans="1:24" x14ac:dyDescent="0.25">
      <c r="D10" s="15"/>
      <c r="E10" s="15"/>
      <c r="F10" s="16" t="s">
        <v>30</v>
      </c>
      <c r="G10" s="15"/>
    </row>
    <row r="11" spans="1:24" ht="15" x14ac:dyDescent="0.4">
      <c r="A11" s="72" t="s">
        <v>20</v>
      </c>
      <c r="B11" s="72"/>
      <c r="C11" s="23" t="s">
        <v>21</v>
      </c>
      <c r="D11" s="17" t="s">
        <v>28</v>
      </c>
      <c r="E11" s="18" t="s">
        <v>29</v>
      </c>
      <c r="F11" s="17" t="s">
        <v>28</v>
      </c>
      <c r="G11" s="19" t="s">
        <v>31</v>
      </c>
    </row>
    <row r="13" spans="1:24" ht="13.5" x14ac:dyDescent="0.25">
      <c r="B13" s="11" t="s">
        <v>33</v>
      </c>
      <c r="C13" s="2" t="s">
        <v>0</v>
      </c>
      <c r="D13" s="12">
        <f>+D17</f>
        <v>2562754.6900000004</v>
      </c>
      <c r="E13" s="12">
        <f t="shared" ref="E13:F13" si="0">+E17</f>
        <v>373853.87</v>
      </c>
      <c r="F13" s="12">
        <f t="shared" si="0"/>
        <v>2188900.8199999998</v>
      </c>
    </row>
    <row r="14" spans="1:24" ht="13.5" x14ac:dyDescent="0.25">
      <c r="A14" s="11"/>
      <c r="C14" s="2"/>
      <c r="D14" s="3"/>
      <c r="E14" s="3"/>
      <c r="F14" s="3"/>
    </row>
    <row r="15" spans="1:24" x14ac:dyDescent="0.25">
      <c r="A15" s="4" t="s">
        <v>1</v>
      </c>
      <c r="C15" s="2" t="s">
        <v>0</v>
      </c>
      <c r="D15" s="3"/>
      <c r="E15" s="3"/>
      <c r="F15" s="3"/>
    </row>
    <row r="16" spans="1:24" x14ac:dyDescent="0.25">
      <c r="A16" s="7" t="s">
        <v>34</v>
      </c>
      <c r="B16" s="4"/>
      <c r="C16" s="5">
        <v>3311</v>
      </c>
      <c r="D16" s="6"/>
      <c r="E16" s="6"/>
      <c r="F16" s="6"/>
    </row>
    <row r="17" spans="1:7" x14ac:dyDescent="0.25">
      <c r="B17" s="1" t="s">
        <v>35</v>
      </c>
      <c r="C17" s="2">
        <v>300</v>
      </c>
      <c r="D17" s="12">
        <f>SUM(D19:D41)</f>
        <v>2562754.6900000004</v>
      </c>
      <c r="E17" s="12">
        <f>SUM(E19:E41)</f>
        <v>373853.87</v>
      </c>
      <c r="F17" s="12">
        <f>SUM(F19:F41)</f>
        <v>2188900.8199999998</v>
      </c>
    </row>
    <row r="18" spans="1:7" x14ac:dyDescent="0.25">
      <c r="B18" s="7" t="s">
        <v>36</v>
      </c>
      <c r="C18" s="2">
        <v>10704020</v>
      </c>
      <c r="D18" s="13"/>
      <c r="E18" s="13"/>
      <c r="F18" s="13"/>
    </row>
    <row r="19" spans="1:7" x14ac:dyDescent="0.25">
      <c r="A19" s="1" t="s">
        <v>2</v>
      </c>
      <c r="D19" s="3">
        <v>20062.73</v>
      </c>
      <c r="E19" s="34">
        <v>0</v>
      </c>
      <c r="F19" s="3">
        <f t="shared" ref="F19:F34" si="1">D19-E19</f>
        <v>20062.73</v>
      </c>
      <c r="G19" s="14" t="s">
        <v>38</v>
      </c>
    </row>
    <row r="20" spans="1:7" x14ac:dyDescent="0.25">
      <c r="A20" s="1" t="s">
        <v>3</v>
      </c>
      <c r="C20" s="2"/>
      <c r="D20" s="3">
        <v>149243.31</v>
      </c>
      <c r="E20" s="34">
        <v>0</v>
      </c>
      <c r="F20" s="3">
        <f t="shared" si="1"/>
        <v>149243.31</v>
      </c>
      <c r="G20" s="14" t="s">
        <v>38</v>
      </c>
    </row>
    <row r="21" spans="1:7" x14ac:dyDescent="0.25">
      <c r="A21" s="1" t="s">
        <v>4</v>
      </c>
      <c r="C21" s="2"/>
      <c r="D21" s="3">
        <v>289521.59000000003</v>
      </c>
      <c r="E21" s="34">
        <v>118710.55</v>
      </c>
      <c r="F21" s="3">
        <f t="shared" si="1"/>
        <v>170811.04000000004</v>
      </c>
      <c r="G21" s="28" t="s">
        <v>37</v>
      </c>
    </row>
    <row r="22" spans="1:7" x14ac:dyDescent="0.25">
      <c r="A22" s="1" t="s">
        <v>5</v>
      </c>
      <c r="C22" s="2"/>
      <c r="D22" s="3">
        <v>33288.78</v>
      </c>
      <c r="E22" s="34">
        <v>9460.5</v>
      </c>
      <c r="F22" s="3">
        <f t="shared" si="1"/>
        <v>23828.28</v>
      </c>
      <c r="G22" s="14" t="s">
        <v>38</v>
      </c>
    </row>
    <row r="23" spans="1:7" x14ac:dyDescent="0.25">
      <c r="A23" s="1" t="s">
        <v>6</v>
      </c>
      <c r="C23" s="2"/>
      <c r="D23" s="3">
        <v>105840.72</v>
      </c>
      <c r="E23" s="34">
        <v>0</v>
      </c>
      <c r="F23" s="3">
        <f t="shared" si="1"/>
        <v>105840.72</v>
      </c>
      <c r="G23" s="14" t="s">
        <v>38</v>
      </c>
    </row>
    <row r="24" spans="1:7" x14ac:dyDescent="0.25">
      <c r="A24" s="1" t="s">
        <v>7</v>
      </c>
      <c r="C24" s="2"/>
      <c r="D24" s="3">
        <v>357773.61</v>
      </c>
      <c r="E24" s="34">
        <v>98300.03</v>
      </c>
      <c r="F24" s="3">
        <f t="shared" si="1"/>
        <v>259473.58</v>
      </c>
      <c r="G24" s="14" t="s">
        <v>38</v>
      </c>
    </row>
    <row r="25" spans="1:7" x14ac:dyDescent="0.25">
      <c r="A25" s="1" t="s">
        <v>8</v>
      </c>
      <c r="C25" s="2"/>
      <c r="D25" s="3">
        <v>78379.820000000007</v>
      </c>
      <c r="E25" s="34">
        <v>0</v>
      </c>
      <c r="F25" s="3">
        <f t="shared" si="1"/>
        <v>78379.820000000007</v>
      </c>
      <c r="G25" s="14" t="s">
        <v>38</v>
      </c>
    </row>
    <row r="26" spans="1:7" x14ac:dyDescent="0.25">
      <c r="A26" s="1" t="s">
        <v>9</v>
      </c>
      <c r="C26" s="2"/>
      <c r="D26" s="3">
        <v>142435.29</v>
      </c>
      <c r="E26" s="34">
        <v>0</v>
      </c>
      <c r="F26" s="3">
        <f t="shared" si="1"/>
        <v>142435.29</v>
      </c>
      <c r="G26" s="27" t="s">
        <v>39</v>
      </c>
    </row>
    <row r="27" spans="1:7" x14ac:dyDescent="0.25">
      <c r="C27" s="2"/>
      <c r="D27" s="3"/>
      <c r="E27" s="3"/>
      <c r="F27" s="3"/>
      <c r="G27" s="27" t="s">
        <v>41</v>
      </c>
    </row>
    <row r="28" spans="1:7" x14ac:dyDescent="0.25">
      <c r="A28" s="1" t="s">
        <v>52</v>
      </c>
      <c r="C28" s="2"/>
      <c r="D28" s="3">
        <v>12367.02</v>
      </c>
      <c r="E28" s="34">
        <v>0</v>
      </c>
      <c r="F28" s="3">
        <f t="shared" si="1"/>
        <v>12367.02</v>
      </c>
      <c r="G28" s="14" t="s">
        <v>38</v>
      </c>
    </row>
    <row r="29" spans="1:7" x14ac:dyDescent="0.25">
      <c r="A29" s="1" t="s">
        <v>10</v>
      </c>
      <c r="C29" s="2"/>
      <c r="D29" s="3">
        <v>7406.48</v>
      </c>
      <c r="E29" s="34">
        <v>0</v>
      </c>
      <c r="F29" s="3">
        <f t="shared" si="1"/>
        <v>7406.48</v>
      </c>
      <c r="G29" s="14" t="s">
        <v>38</v>
      </c>
    </row>
    <row r="30" spans="1:7" x14ac:dyDescent="0.25">
      <c r="A30" s="1" t="s">
        <v>11</v>
      </c>
      <c r="C30" s="2"/>
      <c r="D30" s="3">
        <v>47430.32</v>
      </c>
      <c r="E30" s="34">
        <v>0</v>
      </c>
      <c r="F30" s="3">
        <f t="shared" si="1"/>
        <v>47430.32</v>
      </c>
      <c r="G30" s="14" t="s">
        <v>38</v>
      </c>
    </row>
    <row r="31" spans="1:7" x14ac:dyDescent="0.25">
      <c r="A31" s="1" t="s">
        <v>12</v>
      </c>
      <c r="C31" s="2"/>
      <c r="D31" s="3">
        <v>197041</v>
      </c>
      <c r="E31" s="34">
        <v>0</v>
      </c>
      <c r="F31" s="3">
        <f t="shared" si="1"/>
        <v>197041</v>
      </c>
      <c r="G31" s="14" t="s">
        <v>38</v>
      </c>
    </row>
    <row r="32" spans="1:7" x14ac:dyDescent="0.25">
      <c r="A32" s="1" t="s">
        <v>13</v>
      </c>
      <c r="C32" s="2"/>
      <c r="D32" s="3">
        <v>11579.48</v>
      </c>
      <c r="E32" s="34">
        <v>0</v>
      </c>
      <c r="F32" s="3">
        <f t="shared" si="1"/>
        <v>11579.48</v>
      </c>
      <c r="G32" s="14" t="s">
        <v>38</v>
      </c>
    </row>
    <row r="33" spans="1:8" x14ac:dyDescent="0.25">
      <c r="A33" s="1" t="s">
        <v>14</v>
      </c>
      <c r="C33" s="2"/>
      <c r="D33" s="3">
        <v>35368.5</v>
      </c>
      <c r="E33" s="34">
        <v>0</v>
      </c>
      <c r="F33" s="3">
        <f t="shared" si="1"/>
        <v>35368.5</v>
      </c>
      <c r="G33" s="28" t="s">
        <v>37</v>
      </c>
    </row>
    <row r="34" spans="1:8" x14ac:dyDescent="0.25">
      <c r="A34" s="1" t="s">
        <v>15</v>
      </c>
      <c r="C34" s="2"/>
      <c r="D34" s="3">
        <v>39566.33</v>
      </c>
      <c r="E34" s="34">
        <v>0</v>
      </c>
      <c r="F34" s="3">
        <f t="shared" si="1"/>
        <v>39566.33</v>
      </c>
      <c r="G34" s="28" t="s">
        <v>37</v>
      </c>
    </row>
    <row r="35" spans="1:8" x14ac:dyDescent="0.25">
      <c r="A35" s="1" t="s">
        <v>16</v>
      </c>
      <c r="C35" s="2"/>
      <c r="D35" s="3">
        <v>13588.2</v>
      </c>
      <c r="E35" s="34">
        <v>0</v>
      </c>
      <c r="F35" s="3">
        <f t="shared" ref="F35:F41" si="2">D35-E35</f>
        <v>13588.2</v>
      </c>
      <c r="G35" s="28" t="s">
        <v>37</v>
      </c>
    </row>
    <row r="36" spans="1:8" x14ac:dyDescent="0.25">
      <c r="C36" s="2"/>
      <c r="D36" s="3"/>
      <c r="E36" s="24"/>
      <c r="F36" s="3"/>
      <c r="G36" s="28" t="s">
        <v>39</v>
      </c>
    </row>
    <row r="37" spans="1:8" x14ac:dyDescent="0.25">
      <c r="C37" s="2"/>
      <c r="D37" s="3"/>
      <c r="E37" s="24"/>
      <c r="F37" s="3"/>
      <c r="G37" s="28" t="s">
        <v>40</v>
      </c>
    </row>
    <row r="38" spans="1:8" x14ac:dyDescent="0.25">
      <c r="A38" s="1" t="s">
        <v>17</v>
      </c>
      <c r="C38" s="2"/>
      <c r="D38" s="3">
        <v>91771.24</v>
      </c>
      <c r="E38" s="34">
        <v>0</v>
      </c>
      <c r="F38" s="3">
        <f t="shared" si="2"/>
        <v>91771.24</v>
      </c>
      <c r="G38" s="14" t="s">
        <v>38</v>
      </c>
    </row>
    <row r="39" spans="1:8" x14ac:dyDescent="0.25">
      <c r="A39" s="1" t="s">
        <v>32</v>
      </c>
      <c r="C39" s="2"/>
      <c r="D39" s="3">
        <v>461154.02</v>
      </c>
      <c r="E39" s="34">
        <v>0</v>
      </c>
      <c r="F39" s="3">
        <f t="shared" si="2"/>
        <v>461154.02</v>
      </c>
      <c r="G39" s="14" t="s">
        <v>38</v>
      </c>
    </row>
    <row r="40" spans="1:8" x14ac:dyDescent="0.25">
      <c r="A40" s="1" t="s">
        <v>18</v>
      </c>
      <c r="C40" s="2"/>
      <c r="D40" s="3">
        <v>94436</v>
      </c>
      <c r="E40" s="34">
        <v>19643.400000000001</v>
      </c>
      <c r="F40" s="3">
        <f t="shared" si="2"/>
        <v>74792.600000000006</v>
      </c>
      <c r="G40" s="14" t="s">
        <v>38</v>
      </c>
    </row>
    <row r="41" spans="1:8" x14ac:dyDescent="0.25">
      <c r="A41" s="1" t="s">
        <v>19</v>
      </c>
      <c r="C41" s="2"/>
      <c r="D41" s="3">
        <v>374500.25</v>
      </c>
      <c r="E41" s="34">
        <f>124397.23+3342.16</f>
        <v>127739.39</v>
      </c>
      <c r="F41" s="3">
        <f t="shared" si="2"/>
        <v>246760.86</v>
      </c>
      <c r="G41" s="14" t="s">
        <v>38</v>
      </c>
    </row>
    <row r="42" spans="1:8" x14ac:dyDescent="0.25">
      <c r="C42" s="2"/>
      <c r="D42" s="3"/>
      <c r="E42" s="24"/>
      <c r="F42" s="3"/>
      <c r="G42" s="14"/>
    </row>
    <row r="43" spans="1:8" x14ac:dyDescent="0.25">
      <c r="C43" s="2"/>
      <c r="D43" s="3"/>
      <c r="E43" s="24"/>
      <c r="F43" s="3"/>
      <c r="G43" s="14"/>
    </row>
    <row r="45" spans="1:8" x14ac:dyDescent="0.25">
      <c r="B45" s="29" t="s">
        <v>46</v>
      </c>
      <c r="C45" s="1"/>
    </row>
    <row r="46" spans="1:8" x14ac:dyDescent="0.25">
      <c r="C46" s="1"/>
    </row>
    <row r="47" spans="1:8" x14ac:dyDescent="0.25">
      <c r="C47" s="1"/>
    </row>
    <row r="48" spans="1:8" ht="13.5" x14ac:dyDescent="0.25">
      <c r="B48" s="1" t="s">
        <v>44</v>
      </c>
      <c r="C48" s="1"/>
      <c r="G48" s="25"/>
      <c r="H48" s="25"/>
    </row>
    <row r="49" spans="2:8" ht="13.5" x14ac:dyDescent="0.25">
      <c r="B49" s="1" t="s">
        <v>45</v>
      </c>
      <c r="C49" s="1"/>
      <c r="G49" s="25"/>
      <c r="H49" s="25"/>
    </row>
    <row r="51" spans="2:8" ht="13.5" x14ac:dyDescent="0.25">
      <c r="B51" s="1" t="s">
        <v>47</v>
      </c>
      <c r="C51" s="3"/>
      <c r="D51" s="30" t="s">
        <v>48</v>
      </c>
      <c r="E51" s="3"/>
      <c r="G51" s="31"/>
    </row>
    <row r="52" spans="2:8" ht="13.5" x14ac:dyDescent="0.25">
      <c r="C52" s="3"/>
      <c r="D52" s="3"/>
      <c r="E52" s="3"/>
      <c r="G52" s="31"/>
    </row>
    <row r="53" spans="2:8" x14ac:dyDescent="0.25">
      <c r="C53" s="3"/>
      <c r="D53" s="3"/>
      <c r="E53" s="3"/>
    </row>
    <row r="54" spans="2:8" x14ac:dyDescent="0.25">
      <c r="B54" s="30" t="s">
        <v>49</v>
      </c>
      <c r="C54" s="1"/>
      <c r="D54" s="3"/>
      <c r="E54" s="32" t="s">
        <v>42</v>
      </c>
      <c r="G54" s="32"/>
    </row>
    <row r="55" spans="2:8" x14ac:dyDescent="0.25">
      <c r="B55" s="33" t="s">
        <v>50</v>
      </c>
      <c r="C55" s="1"/>
      <c r="E55" s="32" t="s">
        <v>43</v>
      </c>
      <c r="G55" s="32"/>
    </row>
    <row r="56" spans="2:8" x14ac:dyDescent="0.25">
      <c r="C56" s="1"/>
    </row>
  </sheetData>
  <mergeCells count="8">
    <mergeCell ref="A1:G1"/>
    <mergeCell ref="A11:B11"/>
    <mergeCell ref="A2:G2"/>
    <mergeCell ref="A3:G3"/>
    <mergeCell ref="A5:G5"/>
    <mergeCell ref="A6:G6"/>
    <mergeCell ref="A7:G7"/>
    <mergeCell ref="A8:G8"/>
  </mergeCells>
  <pageMargins left="0" right="0" top="0.75" bottom="0.75" header="0.3" footer="0.3"/>
  <pageSetup paperSize="9" orientation="portrait" horizontalDpi="0" verticalDpi="0" r:id="rId1"/>
  <headerFooter>
    <oddFooter>&amp;C&amp;9-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7"/>
  <sheetViews>
    <sheetView tabSelected="1" zoomScale="110" zoomScaleNormal="110" workbookViewId="0">
      <pane xSplit="2" ySplit="1" topLeftCell="C29" activePane="bottomRight" state="frozen"/>
      <selection pane="topRight" activeCell="C1" sqref="C1"/>
      <selection pane="bottomLeft" activeCell="A2" sqref="A2"/>
      <selection pane="bottomRight" activeCell="C26" sqref="C26"/>
    </sheetView>
  </sheetViews>
  <sheetFormatPr defaultRowHeight="12.75" x14ac:dyDescent="0.25"/>
  <cols>
    <col min="1" max="1" width="7.5" style="40" customWidth="1"/>
    <col min="2" max="2" width="49.83203125" style="40" customWidth="1"/>
    <col min="3" max="3" width="7.5" style="41" customWidth="1"/>
    <col min="4" max="6" width="11.83203125" style="40" customWidth="1"/>
    <col min="7" max="7" width="22.6640625" style="62" customWidth="1"/>
    <col min="8" max="8" width="0" style="40" hidden="1" customWidth="1"/>
    <col min="9" max="9" width="0.33203125" style="48" customWidth="1"/>
    <col min="10" max="10" width="9.83203125" style="48" hidden="1" customWidth="1"/>
    <col min="11" max="11" width="9.83203125" style="48" bestFit="1" customWidth="1"/>
    <col min="12" max="14" width="9.33203125" style="48"/>
    <col min="15" max="16384" width="9.33203125" style="40"/>
  </cols>
  <sheetData>
    <row r="1" spans="1:24" s="36" customFormat="1" x14ac:dyDescent="0.25">
      <c r="A1" s="75" t="s">
        <v>22</v>
      </c>
      <c r="B1" s="75"/>
      <c r="C1" s="75"/>
      <c r="D1" s="75"/>
      <c r="E1" s="75"/>
      <c r="F1" s="75"/>
      <c r="G1" s="75"/>
      <c r="H1" s="35"/>
      <c r="I1" s="58"/>
      <c r="J1" s="58"/>
      <c r="K1" s="37"/>
      <c r="L1" s="37"/>
      <c r="M1" s="37"/>
      <c r="N1" s="37"/>
      <c r="P1" s="37"/>
      <c r="Q1" s="37"/>
      <c r="R1" s="37"/>
      <c r="T1" s="37"/>
      <c r="U1" s="37"/>
      <c r="V1" s="37"/>
      <c r="X1" s="37"/>
    </row>
    <row r="2" spans="1:24" s="36" customFormat="1" ht="13.5" customHeight="1" x14ac:dyDescent="0.25">
      <c r="A2" s="75" t="s">
        <v>23</v>
      </c>
      <c r="B2" s="75"/>
      <c r="C2" s="75"/>
      <c r="D2" s="75"/>
      <c r="E2" s="75"/>
      <c r="F2" s="75"/>
      <c r="G2" s="75"/>
      <c r="H2" s="70"/>
      <c r="I2" s="58"/>
      <c r="J2" s="58"/>
      <c r="K2" s="37"/>
      <c r="L2" s="37"/>
      <c r="M2" s="37"/>
      <c r="N2" s="37"/>
      <c r="P2" s="37"/>
      <c r="Q2" s="37"/>
      <c r="R2" s="37"/>
      <c r="T2" s="37"/>
      <c r="U2" s="37"/>
      <c r="V2" s="37"/>
      <c r="X2" s="37"/>
    </row>
    <row r="3" spans="1:24" s="36" customFormat="1" ht="13.5" customHeight="1" x14ac:dyDescent="0.25">
      <c r="A3" s="73" t="s">
        <v>92</v>
      </c>
      <c r="B3" s="73"/>
      <c r="C3" s="73"/>
      <c r="D3" s="73"/>
      <c r="E3" s="73"/>
      <c r="F3" s="73"/>
      <c r="G3" s="73"/>
      <c r="H3" s="70"/>
      <c r="I3" s="58"/>
      <c r="J3" s="58"/>
      <c r="K3" s="37"/>
      <c r="L3" s="37"/>
      <c r="M3" s="37"/>
      <c r="N3" s="37"/>
      <c r="P3" s="37"/>
      <c r="Q3" s="37"/>
      <c r="R3" s="37"/>
      <c r="T3" s="37"/>
      <c r="U3" s="37"/>
      <c r="V3" s="37"/>
      <c r="X3" s="37"/>
    </row>
    <row r="4" spans="1:24" s="36" customFormat="1" ht="13.5" customHeight="1" x14ac:dyDescent="0.25">
      <c r="A4" s="75" t="s">
        <v>24</v>
      </c>
      <c r="B4" s="75"/>
      <c r="C4" s="75"/>
      <c r="D4" s="75"/>
      <c r="E4" s="75"/>
      <c r="F4" s="75"/>
      <c r="G4" s="75"/>
      <c r="H4" s="70"/>
      <c r="I4" s="58"/>
      <c r="J4" s="58"/>
      <c r="K4" s="37"/>
      <c r="L4" s="37"/>
      <c r="M4" s="37"/>
      <c r="N4" s="37"/>
      <c r="P4" s="37"/>
      <c r="Q4" s="37"/>
      <c r="R4" s="37"/>
      <c r="T4" s="37"/>
      <c r="U4" s="37"/>
      <c r="V4" s="37"/>
      <c r="X4" s="37"/>
    </row>
    <row r="5" spans="1:24" s="36" customFormat="1" ht="10.5" customHeight="1" x14ac:dyDescent="0.25">
      <c r="C5" s="38"/>
      <c r="E5" s="37"/>
      <c r="F5" s="37"/>
      <c r="G5" s="60"/>
      <c r="H5" s="37"/>
      <c r="I5" s="37"/>
      <c r="J5" s="67"/>
      <c r="K5" s="37"/>
      <c r="L5" s="37"/>
      <c r="M5" s="37"/>
      <c r="N5" s="37"/>
      <c r="P5" s="37"/>
      <c r="Q5" s="37"/>
      <c r="R5" s="37"/>
      <c r="T5" s="37"/>
      <c r="U5" s="37"/>
      <c r="V5" s="37"/>
      <c r="X5" s="37"/>
    </row>
    <row r="6" spans="1:24" s="36" customFormat="1" ht="13.5" customHeight="1" x14ac:dyDescent="0.25">
      <c r="A6" s="73" t="s">
        <v>25</v>
      </c>
      <c r="B6" s="73"/>
      <c r="C6" s="73"/>
      <c r="D6" s="73"/>
      <c r="E6" s="73"/>
      <c r="F6" s="73"/>
      <c r="G6" s="73"/>
      <c r="H6" s="70"/>
      <c r="I6" s="58"/>
      <c r="J6" s="58"/>
      <c r="K6" s="37"/>
      <c r="L6" s="37"/>
      <c r="M6" s="37"/>
      <c r="N6" s="37"/>
      <c r="P6" s="37"/>
      <c r="Q6" s="37"/>
      <c r="R6" s="37"/>
      <c r="T6" s="37"/>
      <c r="U6" s="37"/>
      <c r="V6" s="37"/>
      <c r="X6" s="37"/>
    </row>
    <row r="7" spans="1:24" s="36" customFormat="1" ht="13.5" customHeight="1" x14ac:dyDescent="0.25">
      <c r="A7" s="73" t="s">
        <v>26</v>
      </c>
      <c r="B7" s="73"/>
      <c r="C7" s="73"/>
      <c r="D7" s="73"/>
      <c r="E7" s="73"/>
      <c r="F7" s="73"/>
      <c r="G7" s="73"/>
      <c r="H7" s="70"/>
      <c r="I7" s="58"/>
      <c r="J7" s="58"/>
      <c r="K7" s="37"/>
      <c r="L7" s="37"/>
      <c r="M7" s="37"/>
      <c r="N7" s="37"/>
      <c r="P7" s="37"/>
      <c r="Q7" s="37"/>
      <c r="R7" s="37"/>
      <c r="T7" s="37"/>
      <c r="U7" s="37"/>
      <c r="V7" s="37"/>
      <c r="X7" s="37"/>
    </row>
    <row r="8" spans="1:24" s="36" customFormat="1" ht="13.5" customHeight="1" x14ac:dyDescent="0.25">
      <c r="A8" s="73" t="s">
        <v>27</v>
      </c>
      <c r="B8" s="73"/>
      <c r="C8" s="73"/>
      <c r="D8" s="73"/>
      <c r="E8" s="73"/>
      <c r="F8" s="73"/>
      <c r="G8" s="73"/>
      <c r="H8" s="70"/>
      <c r="I8" s="58"/>
      <c r="J8" s="58"/>
      <c r="K8" s="37"/>
      <c r="L8" s="37"/>
      <c r="M8" s="37"/>
      <c r="N8" s="37"/>
      <c r="P8" s="37"/>
      <c r="Q8" s="37"/>
      <c r="R8" s="37"/>
      <c r="T8" s="37"/>
      <c r="U8" s="37"/>
      <c r="V8" s="37"/>
      <c r="X8" s="37"/>
    </row>
    <row r="9" spans="1:24" s="36" customFormat="1" ht="13.5" customHeight="1" x14ac:dyDescent="0.25">
      <c r="A9" s="73" t="s">
        <v>94</v>
      </c>
      <c r="B9" s="73"/>
      <c r="C9" s="73"/>
      <c r="D9" s="73"/>
      <c r="E9" s="73"/>
      <c r="F9" s="73"/>
      <c r="G9" s="73"/>
      <c r="H9" s="70"/>
      <c r="I9" s="58"/>
      <c r="J9" s="58"/>
      <c r="K9" s="37"/>
      <c r="L9" s="37"/>
      <c r="M9" s="37"/>
      <c r="N9" s="37"/>
      <c r="P9" s="37"/>
      <c r="Q9" s="37"/>
      <c r="R9" s="37"/>
      <c r="T9" s="37"/>
      <c r="U9" s="37"/>
      <c r="V9" s="37"/>
      <c r="X9" s="37"/>
    </row>
    <row r="10" spans="1:24" s="36" customFormat="1" x14ac:dyDescent="0.25">
      <c r="B10" s="70"/>
      <c r="C10" s="39"/>
      <c r="D10" s="70"/>
      <c r="E10" s="70"/>
      <c r="F10" s="70"/>
      <c r="G10" s="61"/>
      <c r="H10" s="70"/>
      <c r="I10" s="58"/>
      <c r="J10" s="58"/>
      <c r="K10" s="37"/>
      <c r="L10" s="37"/>
      <c r="M10" s="37"/>
      <c r="N10" s="37"/>
      <c r="P10" s="37"/>
      <c r="Q10" s="37"/>
      <c r="R10" s="37"/>
      <c r="T10" s="37"/>
      <c r="U10" s="37"/>
      <c r="V10" s="37"/>
      <c r="X10" s="37"/>
    </row>
    <row r="11" spans="1:24" x14ac:dyDescent="0.25">
      <c r="D11" s="42"/>
      <c r="E11" s="42"/>
      <c r="F11" s="43" t="s">
        <v>30</v>
      </c>
    </row>
    <row r="12" spans="1:24" x14ac:dyDescent="0.25">
      <c r="A12" s="74" t="s">
        <v>20</v>
      </c>
      <c r="B12" s="74"/>
      <c r="C12" s="44" t="s">
        <v>21</v>
      </c>
      <c r="D12" s="18" t="s">
        <v>28</v>
      </c>
      <c r="E12" s="18" t="s">
        <v>29</v>
      </c>
      <c r="F12" s="18" t="s">
        <v>28</v>
      </c>
      <c r="G12" s="63" t="s">
        <v>31</v>
      </c>
    </row>
    <row r="14" spans="1:24" ht="13.5" x14ac:dyDescent="0.25">
      <c r="B14" s="45" t="s">
        <v>33</v>
      </c>
      <c r="C14" s="46" t="s">
        <v>0</v>
      </c>
      <c r="D14" s="47">
        <f>+D18</f>
        <v>2493986.5500000003</v>
      </c>
      <c r="E14" s="47">
        <f t="shared" ref="E14:F14" si="0">+E18</f>
        <v>1237528.0499999998</v>
      </c>
      <c r="F14" s="47">
        <f t="shared" si="0"/>
        <v>1256458.4999999998</v>
      </c>
    </row>
    <row r="15" spans="1:24" ht="13.5" x14ac:dyDescent="0.25">
      <c r="A15" s="45"/>
      <c r="C15" s="46"/>
      <c r="D15" s="48"/>
      <c r="E15" s="48"/>
      <c r="F15" s="48"/>
    </row>
    <row r="16" spans="1:24" x14ac:dyDescent="0.25">
      <c r="A16" s="49" t="s">
        <v>1</v>
      </c>
      <c r="C16" s="46" t="s">
        <v>0</v>
      </c>
      <c r="D16" s="48"/>
      <c r="E16" s="48"/>
      <c r="F16" s="48"/>
    </row>
    <row r="17" spans="1:17" x14ac:dyDescent="0.25">
      <c r="A17" s="36" t="s">
        <v>34</v>
      </c>
      <c r="B17" s="49"/>
      <c r="C17" s="50">
        <v>3311</v>
      </c>
      <c r="D17" s="51"/>
      <c r="E17" s="51"/>
      <c r="F17" s="51"/>
    </row>
    <row r="18" spans="1:17" x14ac:dyDescent="0.25">
      <c r="B18" s="40" t="s">
        <v>35</v>
      </c>
      <c r="C18" s="46">
        <v>300</v>
      </c>
      <c r="D18" s="47">
        <f>SUM(D19:D44)</f>
        <v>2493986.5500000003</v>
      </c>
      <c r="E18" s="47">
        <f>SUM(E19:E44)</f>
        <v>1237528.0499999998</v>
      </c>
      <c r="F18" s="47">
        <f t="shared" ref="F18" si="1">SUM(F19:F44)</f>
        <v>1256458.4999999998</v>
      </c>
      <c r="H18" s="40" t="s">
        <v>55</v>
      </c>
      <c r="I18" s="48" t="s">
        <v>56</v>
      </c>
      <c r="J18" s="48" t="s">
        <v>57</v>
      </c>
      <c r="K18" s="48" t="s">
        <v>58</v>
      </c>
      <c r="L18" s="48" t="s">
        <v>59</v>
      </c>
      <c r="M18" s="48" t="s">
        <v>60</v>
      </c>
      <c r="N18" s="48" t="s">
        <v>61</v>
      </c>
      <c r="O18" s="40" t="s">
        <v>62</v>
      </c>
      <c r="P18" s="40" t="s">
        <v>63</v>
      </c>
      <c r="Q18" s="40" t="s">
        <v>64</v>
      </c>
    </row>
    <row r="19" spans="1:17" x14ac:dyDescent="0.25">
      <c r="B19" s="49" t="s">
        <v>77</v>
      </c>
      <c r="C19" s="46">
        <v>10702990</v>
      </c>
      <c r="D19" s="59"/>
      <c r="E19" s="59"/>
      <c r="F19" s="59"/>
    </row>
    <row r="20" spans="1:17" x14ac:dyDescent="0.25">
      <c r="B20" s="40" t="s">
        <v>75</v>
      </c>
      <c r="C20" s="46"/>
      <c r="D20" s="59">
        <v>212204</v>
      </c>
      <c r="E20" s="48">
        <f>SUM(H20:Q20)</f>
        <v>143147.79</v>
      </c>
      <c r="F20" s="48">
        <f t="shared" ref="F20" si="2">D20-E20</f>
        <v>69056.209999999992</v>
      </c>
      <c r="G20" s="62" t="s">
        <v>95</v>
      </c>
      <c r="K20" s="48">
        <v>103372.72</v>
      </c>
      <c r="L20" s="48">
        <v>14376.29</v>
      </c>
      <c r="M20" s="48">
        <v>25062</v>
      </c>
      <c r="N20" s="48">
        <v>336.78</v>
      </c>
    </row>
    <row r="21" spans="1:17" x14ac:dyDescent="0.25">
      <c r="B21" s="40" t="s">
        <v>76</v>
      </c>
      <c r="C21" s="46"/>
      <c r="D21" s="59"/>
      <c r="E21" s="59"/>
      <c r="F21" s="59"/>
    </row>
    <row r="22" spans="1:17" x14ac:dyDescent="0.25">
      <c r="C22" s="46"/>
      <c r="D22" s="59"/>
      <c r="E22" s="59"/>
      <c r="F22" s="59"/>
    </row>
    <row r="23" spans="1:17" x14ac:dyDescent="0.25">
      <c r="B23" s="36" t="s">
        <v>36</v>
      </c>
      <c r="C23" s="46">
        <v>10704020</v>
      </c>
      <c r="D23" s="52"/>
      <c r="E23" s="52"/>
      <c r="F23" s="52"/>
    </row>
    <row r="24" spans="1:17" x14ac:dyDescent="0.25">
      <c r="A24" s="40" t="s">
        <v>2</v>
      </c>
      <c r="D24" s="48">
        <v>20062.73</v>
      </c>
      <c r="E24" s="48">
        <f>SUM(H24:Q24)</f>
        <v>0</v>
      </c>
      <c r="F24" s="48">
        <f t="shared" ref="F24:F44" si="3">D24-E24</f>
        <v>20062.73</v>
      </c>
      <c r="G24" s="64" t="s">
        <v>68</v>
      </c>
      <c r="H24" s="48">
        <v>0</v>
      </c>
    </row>
    <row r="25" spans="1:17" x14ac:dyDescent="0.25">
      <c r="A25" s="40" t="s">
        <v>3</v>
      </c>
      <c r="C25" s="46"/>
      <c r="D25" s="48">
        <v>149243.31</v>
      </c>
      <c r="E25" s="48">
        <f t="shared" ref="E25:E28" si="4">SUM(H25:Q25)</f>
        <v>83051.949999999983</v>
      </c>
      <c r="F25" s="48">
        <f t="shared" si="3"/>
        <v>66191.360000000015</v>
      </c>
      <c r="G25" s="64" t="s">
        <v>38</v>
      </c>
      <c r="H25" s="48">
        <v>0</v>
      </c>
      <c r="L25" s="48">
        <v>29140.32</v>
      </c>
      <c r="M25" s="48">
        <v>52186.95</v>
      </c>
      <c r="N25" s="48">
        <v>1724.68</v>
      </c>
    </row>
    <row r="26" spans="1:17" x14ac:dyDescent="0.25">
      <c r="A26" s="40" t="s">
        <v>78</v>
      </c>
      <c r="C26" s="46"/>
      <c r="D26" s="48">
        <f>289521.59-170811.04</f>
        <v>118710.55000000002</v>
      </c>
      <c r="E26" s="48">
        <f t="shared" si="4"/>
        <v>118710.55</v>
      </c>
      <c r="F26" s="48">
        <f t="shared" si="3"/>
        <v>0</v>
      </c>
      <c r="G26" s="64" t="s">
        <v>97</v>
      </c>
      <c r="H26" s="48">
        <v>118710.55</v>
      </c>
    </row>
    <row r="27" spans="1:17" x14ac:dyDescent="0.25">
      <c r="A27" s="40" t="s">
        <v>79</v>
      </c>
      <c r="C27" s="46"/>
      <c r="D27" s="48">
        <v>33288.78</v>
      </c>
      <c r="E27" s="48">
        <f t="shared" si="4"/>
        <v>0</v>
      </c>
      <c r="F27" s="48">
        <f t="shared" si="3"/>
        <v>33288.78</v>
      </c>
      <c r="G27" s="64" t="s">
        <v>90</v>
      </c>
      <c r="H27" s="48">
        <v>9460.5</v>
      </c>
      <c r="I27" s="48">
        <v>-9460.5</v>
      </c>
    </row>
    <row r="28" spans="1:17" ht="12.75" customHeight="1" x14ac:dyDescent="0.25">
      <c r="A28" s="40" t="s">
        <v>80</v>
      </c>
      <c r="C28" s="46"/>
      <c r="D28" s="48">
        <v>105840.72</v>
      </c>
      <c r="E28" s="48">
        <f t="shared" si="4"/>
        <v>0</v>
      </c>
      <c r="F28" s="48">
        <f t="shared" si="3"/>
        <v>105840.72</v>
      </c>
      <c r="G28" s="68" t="s">
        <v>66</v>
      </c>
      <c r="H28" s="48">
        <v>0</v>
      </c>
    </row>
    <row r="29" spans="1:17" x14ac:dyDescent="0.25">
      <c r="A29" s="40" t="s">
        <v>81</v>
      </c>
      <c r="C29" s="46"/>
      <c r="D29" s="48">
        <v>357773.61</v>
      </c>
      <c r="E29" s="48">
        <f t="shared" ref="E29:E37" si="5">SUM(H29:Q29)</f>
        <v>273430.52999999997</v>
      </c>
      <c r="F29" s="48">
        <f t="shared" si="3"/>
        <v>84343.080000000016</v>
      </c>
      <c r="G29" s="64" t="s">
        <v>91</v>
      </c>
      <c r="H29" s="48">
        <v>98300.03</v>
      </c>
      <c r="I29" s="48">
        <v>28076.36</v>
      </c>
      <c r="J29" s="48">
        <v>48196</v>
      </c>
      <c r="K29" s="48">
        <v>73250.73</v>
      </c>
      <c r="L29" s="48">
        <v>25607.41</v>
      </c>
    </row>
    <row r="30" spans="1:17" x14ac:dyDescent="0.25">
      <c r="A30" s="40" t="s">
        <v>82</v>
      </c>
      <c r="C30" s="46"/>
      <c r="D30" s="48">
        <v>78379.820000000007</v>
      </c>
      <c r="E30" s="48">
        <f t="shared" si="5"/>
        <v>0</v>
      </c>
      <c r="F30" s="48">
        <f t="shared" si="3"/>
        <v>78379.820000000007</v>
      </c>
      <c r="G30" s="64" t="s">
        <v>69</v>
      </c>
      <c r="H30" s="48">
        <v>0</v>
      </c>
    </row>
    <row r="31" spans="1:17" x14ac:dyDescent="0.25">
      <c r="A31" s="40" t="s">
        <v>83</v>
      </c>
      <c r="C31" s="46"/>
      <c r="D31" s="48">
        <v>142435.29</v>
      </c>
      <c r="E31" s="48">
        <f t="shared" si="5"/>
        <v>0</v>
      </c>
      <c r="F31" s="48">
        <f t="shared" si="3"/>
        <v>142435.29</v>
      </c>
      <c r="G31" s="69" t="s">
        <v>53</v>
      </c>
      <c r="H31" s="48">
        <v>0</v>
      </c>
    </row>
    <row r="32" spans="1:17" x14ac:dyDescent="0.25">
      <c r="A32" s="40" t="s">
        <v>84</v>
      </c>
      <c r="C32" s="46"/>
      <c r="D32" s="48">
        <v>12367.02</v>
      </c>
      <c r="E32" s="48">
        <f t="shared" si="5"/>
        <v>0</v>
      </c>
      <c r="F32" s="48">
        <f t="shared" si="3"/>
        <v>12367.02</v>
      </c>
      <c r="G32" s="64" t="s">
        <v>70</v>
      </c>
      <c r="H32" s="48">
        <v>0</v>
      </c>
    </row>
    <row r="33" spans="1:14" x14ac:dyDescent="0.25">
      <c r="A33" s="40" t="s">
        <v>85</v>
      </c>
      <c r="C33" s="46"/>
      <c r="D33" s="48">
        <v>7406.48</v>
      </c>
      <c r="E33" s="48">
        <f t="shared" si="5"/>
        <v>0</v>
      </c>
      <c r="F33" s="48">
        <f t="shared" si="3"/>
        <v>7406.48</v>
      </c>
      <c r="G33" s="64" t="s">
        <v>71</v>
      </c>
      <c r="H33" s="48">
        <v>0</v>
      </c>
    </row>
    <row r="34" spans="1:14" x14ac:dyDescent="0.25">
      <c r="A34" s="40" t="s">
        <v>86</v>
      </c>
      <c r="C34" s="46"/>
      <c r="D34" s="48">
        <v>47430.32</v>
      </c>
      <c r="E34" s="48">
        <f t="shared" si="5"/>
        <v>2328.7099999999991</v>
      </c>
      <c r="F34" s="48">
        <f t="shared" si="3"/>
        <v>45101.61</v>
      </c>
      <c r="G34" s="64" t="s">
        <v>90</v>
      </c>
      <c r="H34" s="48">
        <v>0</v>
      </c>
      <c r="J34" s="48">
        <v>23789.93</v>
      </c>
      <c r="K34" s="48">
        <v>-21461.22</v>
      </c>
    </row>
    <row r="35" spans="1:14" x14ac:dyDescent="0.25">
      <c r="A35" s="40" t="s">
        <v>87</v>
      </c>
      <c r="C35" s="46"/>
      <c r="D35" s="48">
        <v>197041</v>
      </c>
      <c r="E35" s="48">
        <f t="shared" si="5"/>
        <v>79343.460000000006</v>
      </c>
      <c r="F35" s="48">
        <f t="shared" si="3"/>
        <v>117697.54</v>
      </c>
      <c r="G35" s="68" t="s">
        <v>95</v>
      </c>
      <c r="H35" s="48">
        <v>0</v>
      </c>
      <c r="J35" s="48">
        <v>24418</v>
      </c>
      <c r="L35" s="48">
        <v>28833.88</v>
      </c>
      <c r="M35" s="48">
        <v>24539</v>
      </c>
      <c r="N35" s="48">
        <v>1552.58</v>
      </c>
    </row>
    <row r="36" spans="1:14" x14ac:dyDescent="0.25">
      <c r="A36" s="40" t="s">
        <v>88</v>
      </c>
      <c r="C36" s="46"/>
      <c r="D36" s="48">
        <v>11579.48</v>
      </c>
      <c r="E36" s="48">
        <f t="shared" si="5"/>
        <v>0</v>
      </c>
      <c r="F36" s="48">
        <f t="shared" si="3"/>
        <v>11579.48</v>
      </c>
      <c r="G36" s="64" t="s">
        <v>72</v>
      </c>
      <c r="H36" s="48">
        <v>0</v>
      </c>
    </row>
    <row r="37" spans="1:14" ht="12.75" customHeight="1" x14ac:dyDescent="0.25">
      <c r="A37" s="40" t="s">
        <v>14</v>
      </c>
      <c r="C37" s="46"/>
      <c r="D37" s="48">
        <f>35368.5-35368.5</f>
        <v>0</v>
      </c>
      <c r="E37" s="48">
        <f t="shared" si="5"/>
        <v>0</v>
      </c>
      <c r="F37" s="48">
        <f t="shared" si="3"/>
        <v>0</v>
      </c>
      <c r="G37" s="64" t="s">
        <v>97</v>
      </c>
      <c r="H37" s="48">
        <v>0</v>
      </c>
    </row>
    <row r="38" spans="1:14" x14ac:dyDescent="0.25">
      <c r="A38" s="40" t="s">
        <v>15</v>
      </c>
      <c r="C38" s="46"/>
      <c r="D38" s="48">
        <v>39566.33</v>
      </c>
      <c r="E38" s="48">
        <f t="shared" ref="E38:E39" si="6">SUM(H38:Q38)</f>
        <v>0</v>
      </c>
      <c r="F38" s="48">
        <f t="shared" si="3"/>
        <v>39566.33</v>
      </c>
      <c r="G38" s="64" t="s">
        <v>37</v>
      </c>
      <c r="H38" s="48">
        <v>0</v>
      </c>
    </row>
    <row r="39" spans="1:14" x14ac:dyDescent="0.25">
      <c r="A39" s="40" t="s">
        <v>89</v>
      </c>
      <c r="C39" s="46"/>
      <c r="D39" s="48">
        <v>13588.2</v>
      </c>
      <c r="E39" s="48">
        <f t="shared" si="6"/>
        <v>0</v>
      </c>
      <c r="F39" s="48">
        <f t="shared" si="3"/>
        <v>13588.2</v>
      </c>
      <c r="G39" s="68" t="s">
        <v>67</v>
      </c>
      <c r="H39" s="48">
        <v>0</v>
      </c>
    </row>
    <row r="40" spans="1:14" x14ac:dyDescent="0.25">
      <c r="B40" s="40" t="s">
        <v>54</v>
      </c>
      <c r="C40" s="46"/>
      <c r="D40" s="48"/>
      <c r="E40" s="48"/>
      <c r="F40" s="48"/>
      <c r="G40" s="68"/>
    </row>
    <row r="41" spans="1:14" ht="12.75" customHeight="1" x14ac:dyDescent="0.25">
      <c r="A41" s="40" t="s">
        <v>17</v>
      </c>
      <c r="C41" s="46"/>
      <c r="D41" s="48">
        <v>91771.24</v>
      </c>
      <c r="E41" s="48">
        <f>SUM(H41:Q41)</f>
        <v>0</v>
      </c>
      <c r="F41" s="48">
        <f t="shared" si="3"/>
        <v>91771.24</v>
      </c>
      <c r="G41" s="68" t="s">
        <v>74</v>
      </c>
      <c r="H41" s="48">
        <v>0</v>
      </c>
    </row>
    <row r="42" spans="1:14" x14ac:dyDescent="0.25">
      <c r="A42" s="40" t="s">
        <v>65</v>
      </c>
      <c r="C42" s="46"/>
      <c r="D42" s="48">
        <v>461154.02</v>
      </c>
      <c r="E42" s="48">
        <f t="shared" ref="E42:E44" si="7">SUM(H42:Q42)</f>
        <v>374646.3</v>
      </c>
      <c r="F42" s="48">
        <f t="shared" si="3"/>
        <v>86507.72000000003</v>
      </c>
      <c r="G42" s="68" t="s">
        <v>95</v>
      </c>
      <c r="H42" s="48">
        <v>0</v>
      </c>
      <c r="J42" s="48">
        <v>106210.36</v>
      </c>
      <c r="K42" s="48">
        <v>187577.56</v>
      </c>
      <c r="L42" s="48">
        <v>76631.58</v>
      </c>
      <c r="M42" s="48">
        <v>4226.8</v>
      </c>
    </row>
    <row r="43" spans="1:14" x14ac:dyDescent="0.25">
      <c r="A43" s="40" t="s">
        <v>18</v>
      </c>
      <c r="C43" s="46"/>
      <c r="D43" s="48">
        <f>94436-74792.6</f>
        <v>19643.399999999994</v>
      </c>
      <c r="E43" s="48">
        <f t="shared" si="7"/>
        <v>19643.400000000001</v>
      </c>
      <c r="F43" s="48">
        <f t="shared" si="3"/>
        <v>0</v>
      </c>
      <c r="G43" s="64" t="s">
        <v>97</v>
      </c>
      <c r="H43" s="48">
        <v>19643.400000000001</v>
      </c>
    </row>
    <row r="44" spans="1:14" x14ac:dyDescent="0.25">
      <c r="A44" s="40" t="s">
        <v>19</v>
      </c>
      <c r="C44" s="46"/>
      <c r="D44" s="48">
        <v>374500.25</v>
      </c>
      <c r="E44" s="48">
        <f t="shared" si="7"/>
        <v>143225.36000000002</v>
      </c>
      <c r="F44" s="48">
        <f t="shared" si="3"/>
        <v>231274.88999999998</v>
      </c>
      <c r="G44" s="64" t="s">
        <v>73</v>
      </c>
      <c r="H44" s="48">
        <f>124397.23+3342.16</f>
        <v>127739.39</v>
      </c>
      <c r="I44" s="48">
        <v>11000.03</v>
      </c>
      <c r="J44" s="48">
        <v>4485.9399999999996</v>
      </c>
    </row>
    <row r="46" spans="1:14" x14ac:dyDescent="0.25">
      <c r="B46" s="53" t="s">
        <v>46</v>
      </c>
      <c r="C46" s="40"/>
    </row>
    <row r="47" spans="1:14" x14ac:dyDescent="0.25">
      <c r="C47" s="40"/>
    </row>
    <row r="48" spans="1:14" x14ac:dyDescent="0.25">
      <c r="C48" s="40"/>
    </row>
    <row r="49" spans="2:8" ht="13.5" x14ac:dyDescent="0.25">
      <c r="B49" s="40" t="s">
        <v>44</v>
      </c>
      <c r="C49" s="40"/>
      <c r="G49" s="65"/>
      <c r="H49" s="54"/>
    </row>
    <row r="50" spans="2:8" ht="13.5" x14ac:dyDescent="0.25">
      <c r="B50" s="40" t="s">
        <v>96</v>
      </c>
      <c r="C50" s="40"/>
      <c r="G50" s="65"/>
      <c r="H50" s="54"/>
    </row>
    <row r="52" spans="2:8" x14ac:dyDescent="0.25">
      <c r="B52" s="40" t="s">
        <v>47</v>
      </c>
      <c r="C52" s="48"/>
      <c r="D52" s="55" t="s">
        <v>48</v>
      </c>
      <c r="E52" s="48"/>
      <c r="G52" s="64"/>
    </row>
    <row r="53" spans="2:8" x14ac:dyDescent="0.25">
      <c r="C53" s="48"/>
      <c r="D53" s="48"/>
      <c r="E53" s="48"/>
      <c r="G53" s="64"/>
    </row>
    <row r="54" spans="2:8" x14ac:dyDescent="0.25">
      <c r="C54" s="48"/>
      <c r="D54" s="48"/>
      <c r="E54" s="48"/>
    </row>
    <row r="55" spans="2:8" x14ac:dyDescent="0.25">
      <c r="B55" s="55" t="s">
        <v>49</v>
      </c>
      <c r="C55" s="40"/>
      <c r="D55" s="48"/>
      <c r="E55" s="56" t="s">
        <v>42</v>
      </c>
      <c r="G55" s="66"/>
    </row>
    <row r="56" spans="2:8" x14ac:dyDescent="0.25">
      <c r="B56" s="57" t="s">
        <v>93</v>
      </c>
      <c r="C56" s="40"/>
      <c r="E56" s="56" t="s">
        <v>43</v>
      </c>
      <c r="G56" s="66"/>
    </row>
    <row r="57" spans="2:8" x14ac:dyDescent="0.25">
      <c r="C57" s="40"/>
    </row>
  </sheetData>
  <sheetProtection sheet="1" objects="1" scenarios="1"/>
  <mergeCells count="9">
    <mergeCell ref="A9:G9"/>
    <mergeCell ref="A12:B12"/>
    <mergeCell ref="A8:G8"/>
    <mergeCell ref="A1:G1"/>
    <mergeCell ref="A2:G2"/>
    <mergeCell ref="A4:G4"/>
    <mergeCell ref="A6:G6"/>
    <mergeCell ref="A7:G7"/>
    <mergeCell ref="A3:G3"/>
  </mergeCells>
  <pageMargins left="0" right="0" top="0.5" bottom="0.9" header="0.31496062992126" footer="0.85"/>
  <pageSetup paperSize="9" orientation="portrait" r:id="rId1"/>
  <headerFooter>
    <oddFooter>&amp;C&amp;8Page &amp;P of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print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PB-092</dc:creator>
  <cp:lastModifiedBy>PB-092</cp:lastModifiedBy>
  <cp:lastPrinted>2019-10-09T08:47:12Z</cp:lastPrinted>
  <dcterms:created xsi:type="dcterms:W3CDTF">2019-03-12T07:54:54Z</dcterms:created>
  <dcterms:modified xsi:type="dcterms:W3CDTF">2019-10-22T03:39:26Z</dcterms:modified>
</cp:coreProperties>
</file>